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5B4144DC-22B5-4D65-86CF-5766620ABDC8}" xr6:coauthVersionLast="47" xr6:coauthVersionMax="47" xr10:uidLastSave="{00000000-0000-0000-0000-000000000000}"/>
  <bookViews>
    <workbookView xWindow="-120" yWindow="-120" windowWidth="29040" windowHeight="15840" xr2:uid="{B3D1F2A5-BB20-4CEC-B7E6-978D770B5FA4}"/>
  </bookViews>
  <sheets>
    <sheet name="③電気工事" sheetId="1" r:id="rId1"/>
    <sheet name="Aホール電灯" sheetId="13" r:id="rId2"/>
    <sheet name="Aホール動力" sheetId="2" r:id="rId3"/>
    <sheet name="Bホール電灯" sheetId="3" r:id="rId4"/>
    <sheet name="Bホール動力" sheetId="4" r:id="rId5"/>
    <sheet name="Cホール電灯" sheetId="5" r:id="rId6"/>
    <sheet name="Cホール動力" sheetId="6" r:id="rId7"/>
    <sheet name="Dホール電灯" sheetId="7" r:id="rId8"/>
    <sheet name="Dホール動力" sheetId="8" r:id="rId9"/>
    <sheet name="Eホール電灯" sheetId="9" r:id="rId10"/>
    <sheet name="Eホール動力" sheetId="10" r:id="rId11"/>
    <sheet name="Fホール電灯" sheetId="11" r:id="rId12"/>
    <sheet name="Fホール動力" sheetId="12" r:id="rId13"/>
  </sheets>
  <externalReferences>
    <externalReference r:id="rId14"/>
    <externalReference r:id="rId15"/>
  </externalReferences>
  <definedNames>
    <definedName name="ColumnTitle1">#REF!</definedName>
    <definedName name="ｑ">'[2]5_見積_消費税８％'!#REF!</definedName>
    <definedName name="RowTitleRegion3..G26">'[2]5_見積_消費税８％'!#REF!</definedName>
    <definedName name="サイネージ利用申込書">#REF!</definedName>
    <definedName name="サイネージ利用申請書記入サンプル２">#REF!</definedName>
    <definedName name="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3" l="1"/>
  <c r="G81" i="13"/>
  <c r="H81" i="13" s="1"/>
  <c r="H71" i="13"/>
  <c r="G71" i="13"/>
  <c r="G62" i="13"/>
  <c r="H62" i="13" s="1"/>
  <c r="H52" i="13"/>
  <c r="G52" i="13"/>
  <c r="G43" i="13"/>
  <c r="H43" i="13" s="1"/>
  <c r="H33" i="13"/>
  <c r="G33" i="13"/>
  <c r="G24" i="13"/>
  <c r="H24" i="13" s="1"/>
  <c r="H14" i="13"/>
  <c r="G14" i="13"/>
  <c r="G83" i="13" s="1"/>
  <c r="J1" i="3" l="1"/>
  <c r="J1" i="4"/>
  <c r="J1" i="5"/>
  <c r="J1" i="6"/>
  <c r="J1" i="7"/>
  <c r="J1" i="8"/>
  <c r="J1" i="9"/>
  <c r="J1" i="10"/>
  <c r="J1" i="11"/>
  <c r="J1" i="12"/>
  <c r="J1" i="2"/>
  <c r="G31" i="12"/>
  <c r="H31" i="12" s="1"/>
  <c r="G25" i="12"/>
  <c r="H25" i="12" s="1"/>
  <c r="G18" i="12"/>
  <c r="H18" i="12" s="1"/>
  <c r="H12" i="12"/>
  <c r="G12" i="12"/>
  <c r="G33" i="12" s="1"/>
  <c r="H83" i="11"/>
  <c r="G83" i="11"/>
  <c r="H76" i="11"/>
  <c r="G76" i="11"/>
  <c r="G65" i="11"/>
  <c r="H65" i="11" s="1"/>
  <c r="H54" i="11"/>
  <c r="G54" i="11"/>
  <c r="H44" i="11"/>
  <c r="G44" i="11"/>
  <c r="H37" i="11"/>
  <c r="G37" i="11"/>
  <c r="G26" i="11"/>
  <c r="H26" i="11" s="1"/>
  <c r="H15" i="11"/>
  <c r="G15" i="11"/>
  <c r="G85" i="11" s="1"/>
  <c r="H31" i="10"/>
  <c r="G31" i="10"/>
  <c r="G25" i="10"/>
  <c r="H25" i="10" s="1"/>
  <c r="H18" i="10"/>
  <c r="G18" i="10"/>
  <c r="G12" i="10"/>
  <c r="H12" i="10" s="1"/>
  <c r="H83" i="9"/>
  <c r="G83" i="9"/>
  <c r="G76" i="9"/>
  <c r="H76" i="9" s="1"/>
  <c r="H65" i="9"/>
  <c r="G65" i="9"/>
  <c r="H54" i="9"/>
  <c r="G54" i="9"/>
  <c r="H44" i="9"/>
  <c r="G44" i="9"/>
  <c r="G37" i="9"/>
  <c r="H37" i="9" s="1"/>
  <c r="H26" i="9"/>
  <c r="G26" i="9"/>
  <c r="H15" i="9"/>
  <c r="G15" i="9"/>
  <c r="G85" i="9" s="1"/>
  <c r="G79" i="8"/>
  <c r="H79" i="8" s="1"/>
  <c r="H72" i="8"/>
  <c r="G72" i="8"/>
  <c r="G62" i="8"/>
  <c r="H62" i="8" s="1"/>
  <c r="H52" i="8"/>
  <c r="G52" i="8"/>
  <c r="G42" i="8"/>
  <c r="H42" i="8" s="1"/>
  <c r="H35" i="8"/>
  <c r="G35" i="8"/>
  <c r="G25" i="8"/>
  <c r="H25" i="8" s="1"/>
  <c r="H15" i="8"/>
  <c r="G15" i="8"/>
  <c r="G81" i="8" s="1"/>
  <c r="G83" i="7"/>
  <c r="H83" i="7" s="1"/>
  <c r="H75" i="7"/>
  <c r="G75" i="7"/>
  <c r="H65" i="7"/>
  <c r="G65" i="7"/>
  <c r="H54" i="7"/>
  <c r="G54" i="7"/>
  <c r="G44" i="7"/>
  <c r="H44" i="7" s="1"/>
  <c r="H36" i="7"/>
  <c r="G36" i="7"/>
  <c r="H26" i="7"/>
  <c r="G26" i="7"/>
  <c r="H15" i="7"/>
  <c r="G15" i="7"/>
  <c r="G85" i="7" s="1"/>
  <c r="H79" i="6"/>
  <c r="G79" i="6"/>
  <c r="G72" i="6"/>
  <c r="H72" i="6" s="1"/>
  <c r="H62" i="6"/>
  <c r="G62" i="6"/>
  <c r="G52" i="6"/>
  <c r="H52" i="6" s="1"/>
  <c r="H42" i="6"/>
  <c r="G42" i="6"/>
  <c r="G35" i="6"/>
  <c r="H35" i="6" s="1"/>
  <c r="H25" i="6"/>
  <c r="G25" i="6"/>
  <c r="G15" i="6"/>
  <c r="H15" i="6" s="1"/>
  <c r="H83" i="5"/>
  <c r="G83" i="5"/>
  <c r="H76" i="5"/>
  <c r="G76" i="5"/>
  <c r="H65" i="5"/>
  <c r="G65" i="5"/>
  <c r="G54" i="5"/>
  <c r="H54" i="5" s="1"/>
  <c r="H44" i="5"/>
  <c r="G44" i="5"/>
  <c r="H36" i="5"/>
  <c r="G36" i="5"/>
  <c r="H26" i="5"/>
  <c r="G26" i="5"/>
  <c r="G15" i="5"/>
  <c r="G85" i="5" s="1"/>
  <c r="G31" i="4"/>
  <c r="H31" i="4" s="1"/>
  <c r="H25" i="4"/>
  <c r="G25" i="4"/>
  <c r="G18" i="4"/>
  <c r="H18" i="4" s="1"/>
  <c r="H12" i="4"/>
  <c r="G12" i="4"/>
  <c r="G33" i="4" s="1"/>
  <c r="H83" i="3"/>
  <c r="G83" i="3"/>
  <c r="H76" i="3"/>
  <c r="G76" i="3"/>
  <c r="G65" i="3"/>
  <c r="H65" i="3" s="1"/>
  <c r="H54" i="3"/>
  <c r="G54" i="3"/>
  <c r="H44" i="3"/>
  <c r="G44" i="3"/>
  <c r="H37" i="3"/>
  <c r="G37" i="3"/>
  <c r="G26" i="3"/>
  <c r="H26" i="3" s="1"/>
  <c r="H15" i="3"/>
  <c r="G15" i="3"/>
  <c r="G85" i="3" s="1"/>
  <c r="H77" i="2"/>
  <c r="G77" i="2"/>
  <c r="G68" i="2"/>
  <c r="H68" i="2" s="1"/>
  <c r="H59" i="2"/>
  <c r="G59" i="2"/>
  <c r="G50" i="2"/>
  <c r="H50" i="2" s="1"/>
  <c r="H41" i="2"/>
  <c r="G41" i="2"/>
  <c r="G32" i="2"/>
  <c r="H32" i="2" s="1"/>
  <c r="H23" i="2"/>
  <c r="G23" i="2"/>
  <c r="G14" i="2"/>
  <c r="G79" i="2" s="1"/>
  <c r="O30" i="1"/>
  <c r="L30" i="1"/>
  <c r="I30" i="1"/>
  <c r="F30" i="1"/>
  <c r="O29" i="1"/>
  <c r="O28" i="1"/>
  <c r="O27" i="1"/>
  <c r="O26" i="1"/>
  <c r="O25" i="1"/>
  <c r="O24" i="1"/>
  <c r="O23" i="1"/>
  <c r="O22" i="1"/>
  <c r="O21" i="1"/>
  <c r="O20" i="1"/>
  <c r="O19" i="1"/>
  <c r="O18" i="1"/>
  <c r="H15" i="5" l="1"/>
  <c r="G81" i="6"/>
  <c r="G33" i="10"/>
  <c r="H14" i="2"/>
</calcChain>
</file>

<file path=xl/sharedStrings.xml><?xml version="1.0" encoding="utf-8"?>
<sst xmlns="http://schemas.openxmlformats.org/spreadsheetml/2006/main" count="3208" uniqueCount="1011">
  <si>
    <t>電気工事設置届出書</t>
    <rPh sb="0" eb="2">
      <t>デンキ</t>
    </rPh>
    <rPh sb="2" eb="4">
      <t>コウジ</t>
    </rPh>
    <rPh sb="4" eb="6">
      <t>セッチ</t>
    </rPh>
    <rPh sb="6" eb="7">
      <t>トドケ</t>
    </rPh>
    <rPh sb="7" eb="8">
      <t>デ</t>
    </rPh>
    <rPh sb="8" eb="9">
      <t>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</si>
  <si>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</si>
  <si>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</si>
  <si>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</si>
  <si>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</si>
  <si>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</si>
  <si>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</si>
  <si>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</si>
  <si>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</si>
  <si>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</si>
  <si>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</si>
  <si>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</si>
  <si>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</si>
  <si>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施工業者</t>
    <rPh sb="0" eb="4">
      <t>セコウギョウシャ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</si>
  <si>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</si>
  <si>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</si>
  <si>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連絡先</t>
    <rPh sb="0" eb="3">
      <t>レンラクサキ</t>
    </rPh>
    <phoneticPr fontId="3"/>
  </si>
  <si>
    <t>施工管理士</t>
    <rPh sb="0" eb="4">
      <t>セコウカンリ</t>
    </rPh>
    <rPh sb="4" eb="5">
      <t>シ</t>
    </rPh>
    <phoneticPr fontId="3"/>
  </si>
  <si>
    <t>資格番号</t>
    <rPh sb="0" eb="4">
      <t>シカクバンゴウ</t>
    </rPh>
    <phoneticPr fontId="3"/>
  </si>
  <si>
    <t>講習番号</t>
    <rPh sb="0" eb="2">
      <t>コウシュウ</t>
    </rPh>
    <rPh sb="2" eb="4">
      <t>バンゴウ</t>
    </rPh>
    <phoneticPr fontId="3"/>
  </si>
  <si>
    <t>氏名</t>
    <rPh sb="0" eb="2">
      <t>シメイ</t>
    </rPh>
    <phoneticPr fontId="3"/>
  </si>
  <si>
    <t>工事監督者</t>
    <rPh sb="0" eb="2">
      <t>コウジ</t>
    </rPh>
    <rPh sb="2" eb="5">
      <t>カントクシャ</t>
    </rPh>
    <phoneticPr fontId="3"/>
  </si>
  <si>
    <t>電気設備種別</t>
    <rPh sb="0" eb="4">
      <t>デンキセツビ</t>
    </rPh>
    <rPh sb="4" eb="6">
      <t>シュベツ</t>
    </rPh>
    <phoneticPr fontId="3"/>
  </si>
  <si>
    <t>電灯</t>
    <rPh sb="0" eb="2">
      <t>デントウ</t>
    </rPh>
    <phoneticPr fontId="3"/>
  </si>
  <si>
    <t>動力</t>
    <rPh sb="0" eb="2">
      <t>ドウリョク</t>
    </rPh>
    <phoneticPr fontId="3"/>
  </si>
  <si>
    <t>その他</t>
    <rPh sb="2" eb="3">
      <t>タ</t>
    </rPh>
    <phoneticPr fontId="3"/>
  </si>
  <si>
    <t>施工場所</t>
    <rPh sb="0" eb="4">
      <t>セコウバショ</t>
    </rPh>
    <phoneticPr fontId="3"/>
  </si>
  <si>
    <t>設備負荷容量 （kVA）</t>
    <rPh sb="0" eb="2">
      <t>セツビ</t>
    </rPh>
    <rPh sb="2" eb="6">
      <t>フカヨウリョウ</t>
    </rPh>
    <phoneticPr fontId="3"/>
  </si>
  <si>
    <r>
      <t xml:space="preserve">絶縁抵抗測定希望日時
</t>
    </r>
    <r>
      <rPr>
        <sz val="9"/>
        <color theme="1"/>
        <rFont val="MS UI Gothic"/>
        <family val="3"/>
        <charset val="128"/>
      </rPr>
      <t>（複数回希望の場合は詳細を提出）</t>
    </r>
    <rPh sb="6" eb="8">
      <t>キボウ</t>
    </rPh>
    <rPh sb="8" eb="10">
      <t>ニチジ</t>
    </rPh>
    <rPh sb="12" eb="15">
      <t>フクスウカイ</t>
    </rPh>
    <rPh sb="15" eb="17">
      <t>キボウ</t>
    </rPh>
    <rPh sb="18" eb="20">
      <t>バアイ</t>
    </rPh>
    <rPh sb="21" eb="23">
      <t>ショウサイ</t>
    </rPh>
    <rPh sb="24" eb="26">
      <t>テイシュツ</t>
    </rPh>
    <phoneticPr fontId="3"/>
  </si>
  <si>
    <t>備考</t>
    <rPh sb="0" eb="2">
      <t>ビコウ</t>
    </rPh>
    <phoneticPr fontId="3"/>
  </si>
  <si>
    <t>異電圧負荷</t>
    <rPh sb="0" eb="3">
      <t>イデンアツ</t>
    </rPh>
    <rPh sb="3" eb="5">
      <t>フカ</t>
    </rPh>
    <phoneticPr fontId="3"/>
  </si>
  <si>
    <t>合計</t>
    <rPh sb="0" eb="2">
      <t>ゴウケイ</t>
    </rPh>
    <phoneticPr fontId="3"/>
  </si>
  <si>
    <t>ホールA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</si>
  <si>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</si>
  <si>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</si>
  <si>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</si>
  <si>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ホールB</t>
    <phoneticPr fontId="3"/>
  </si>
  <si>
    <t>ホールC</t>
    <phoneticPr fontId="3"/>
  </si>
  <si>
    <t>ホールD</t>
    <phoneticPr fontId="3"/>
  </si>
  <si>
    <t>ホールE</t>
    <phoneticPr fontId="3"/>
  </si>
  <si>
    <t>ホールF</t>
    <phoneticPr fontId="3"/>
  </si>
  <si>
    <t>多目的利用地A</t>
    <rPh sb="0" eb="6">
      <t>タモクテキリヨウチ</t>
    </rPh>
    <phoneticPr fontId="3"/>
  </si>
  <si>
    <t>多目的利用地B</t>
    <rPh sb="0" eb="6">
      <t>タモクテキリヨウチ</t>
    </rPh>
    <phoneticPr fontId="3"/>
  </si>
  <si>
    <t>電力　展示ホール　1kWhにつき36円</t>
    <rPh sb="0" eb="2">
      <t>デンリョク</t>
    </rPh>
    <rPh sb="3" eb="5">
      <t>テンジ</t>
    </rPh>
    <rPh sb="18" eb="19">
      <t>エン</t>
    </rPh>
    <phoneticPr fontId="3"/>
  </si>
  <si>
    <t>注意事項</t>
    <phoneticPr fontId="3"/>
  </si>
  <si>
    <t>（必ず以下及び「施設利用方法」第2章-8.電気工事の内容を確認のうえ、施工会社に周知してください）</t>
    <rPh sb="1" eb="2">
      <t>カナラ</t>
    </rPh>
    <rPh sb="3" eb="5">
      <t>イカ</t>
    </rPh>
    <rPh sb="5" eb="6">
      <t>オヨ</t>
    </rPh>
    <rPh sb="8" eb="10">
      <t>シセツ</t>
    </rPh>
    <rPh sb="10" eb="14">
      <t>リヨウホウホウ</t>
    </rPh>
    <rPh sb="15" eb="16">
      <t>ダイ</t>
    </rPh>
    <rPh sb="17" eb="18">
      <t>ショウ</t>
    </rPh>
    <rPh sb="21" eb="25">
      <t>デンキコウジ</t>
    </rPh>
    <rPh sb="26" eb="28">
      <t>ナイヨウ</t>
    </rPh>
    <rPh sb="29" eb="31">
      <t>カクニン</t>
    </rPh>
    <rPh sb="35" eb="39">
      <t>セコウガイシャ</t>
    </rPh>
    <rPh sb="40" eb="42">
      <t>シュウチ</t>
    </rPh>
    <phoneticPr fontId="3"/>
  </si>
  <si>
    <r>
      <t xml:space="preserve">1. </t>
    </r>
    <r>
      <rPr>
        <sz val="10"/>
        <color rgb="FFFF0000"/>
        <rFont val="MS UI Gothic"/>
        <family val="3"/>
        <charset val="128"/>
      </rPr>
      <t>図面と絶縁表</t>
    </r>
    <r>
      <rPr>
        <sz val="10"/>
        <color theme="1"/>
        <rFont val="MS UI Gothic"/>
        <family val="3"/>
        <charset val="128"/>
      </rPr>
      <t>を必ず添付してください。図面上には配線経路と負荷容量を記載してください。</t>
    </r>
    <rPh sb="31" eb="33">
      <t>フカ</t>
    </rPh>
    <phoneticPr fontId="3"/>
  </si>
  <si>
    <t>2. ホール四隅に既設の仮設電源盤のみ利用する場合は備考に「仮設」と入力の上、絶縁表の提出は不要です。</t>
    <phoneticPr fontId="3"/>
  </si>
  <si>
    <t>3. 絶縁抵抗測定を必ず会場の担当者と一緒に行ってください。</t>
    <phoneticPr fontId="3"/>
  </si>
  <si>
    <t>4. 安全のため、施工時は保護具（ヘルメット、安全帯等）を必ず着用し、作業前に検電確認を必ず行ってください。</t>
    <phoneticPr fontId="3"/>
  </si>
  <si>
    <t>5. 搬入開始日1週間前までに確認ができなかった場合、工事の許可はいたしかねます。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</si>
  <si>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</si>
  <si>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</si>
  <si>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</si>
  <si>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</si>
  <si>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Ａホール動力</t>
    <rPh sb="4" eb="6">
      <t>ドウリョク</t>
    </rPh>
    <phoneticPr fontId="16"/>
  </si>
  <si>
    <t>催事名</t>
    <rPh sb="0" eb="2">
      <t>サイジ</t>
    </rPh>
    <rPh sb="2" eb="3">
      <t>ナ</t>
    </rPh>
    <phoneticPr fontId="16"/>
  </si>
  <si>
    <t>変圧器容量</t>
    <rPh sb="0" eb="3">
      <t>ヘンアツキ</t>
    </rPh>
    <rPh sb="3" eb="5">
      <t>ヨウリョウ</t>
    </rPh>
    <phoneticPr fontId="16"/>
  </si>
  <si>
    <t>主開閉器
MCCB ３Ｐ</t>
    <rPh sb="0" eb="1">
      <t>シュ</t>
    </rPh>
    <rPh sb="1" eb="4">
      <t>カイヘイキ</t>
    </rPh>
    <phoneticPr fontId="16"/>
  </si>
  <si>
    <t>回路番号</t>
    <rPh sb="0" eb="2">
      <t>カイロ</t>
    </rPh>
    <rPh sb="2" eb="4">
      <t>バンゴウ</t>
    </rPh>
    <phoneticPr fontId="16"/>
  </si>
  <si>
    <t>ピット番号</t>
    <rPh sb="3" eb="5">
      <t>バンゴウ</t>
    </rPh>
    <phoneticPr fontId="16"/>
  </si>
  <si>
    <t>分岐開閉器</t>
    <rPh sb="0" eb="2">
      <t>ブンキ</t>
    </rPh>
    <rPh sb="2" eb="5">
      <t>カイヘイキ</t>
    </rPh>
    <phoneticPr fontId="16"/>
  </si>
  <si>
    <t>最大許容量</t>
    <rPh sb="0" eb="2">
      <t>サイダイ</t>
    </rPh>
    <rPh sb="2" eb="5">
      <t>キョヨウリョウ</t>
    </rPh>
    <phoneticPr fontId="16"/>
  </si>
  <si>
    <t>負荷容量
ＫＶＡ</t>
    <rPh sb="0" eb="2">
      <t>フカ</t>
    </rPh>
    <rPh sb="2" eb="4">
      <t>ヨウリョウ</t>
    </rPh>
    <phoneticPr fontId="16"/>
  </si>
  <si>
    <t>絶　縁　抵　抗　値　[Ｍ Ω]</t>
    <rPh sb="0" eb="1">
      <t>ゼッ</t>
    </rPh>
    <rPh sb="2" eb="3">
      <t>エン</t>
    </rPh>
    <rPh sb="4" eb="5">
      <t>テイ</t>
    </rPh>
    <rPh sb="6" eb="7">
      <t>コウ</t>
    </rPh>
    <rPh sb="8" eb="9">
      <t>アタイ</t>
    </rPh>
    <phoneticPr fontId="16"/>
  </si>
  <si>
    <t>接地抵抗</t>
    <rPh sb="0" eb="2">
      <t>セッチ</t>
    </rPh>
    <rPh sb="2" eb="4">
      <t>テイコウ</t>
    </rPh>
    <phoneticPr fontId="3"/>
  </si>
  <si>
    <t>線間抵抗</t>
    <rPh sb="0" eb="2">
      <t>センカン</t>
    </rPh>
    <rPh sb="2" eb="4">
      <t>テイコウ</t>
    </rPh>
    <phoneticPr fontId="3"/>
  </si>
  <si>
    <t>Ｒ-Ｅ</t>
    <phoneticPr fontId="16"/>
  </si>
  <si>
    <t>Ｓ-Ｅ</t>
    <phoneticPr fontId="16"/>
  </si>
  <si>
    <t>Ｔ-Ｅ</t>
    <phoneticPr fontId="16"/>
  </si>
  <si>
    <t>Ｒ-Ｓ</t>
    <phoneticPr fontId="16"/>
  </si>
  <si>
    <t>Ｓ-Ｔ</t>
    <phoneticPr fontId="16"/>
  </si>
  <si>
    <t>Ｔ-Ｒ</t>
    <phoneticPr fontId="16"/>
  </si>
  <si>
    <r>
      <rPr>
        <b/>
        <sz val="11"/>
        <rFont val="游ゴシック"/>
        <family val="3"/>
        <charset val="128"/>
        <scheme val="minor"/>
      </rPr>
      <t>EPS6-2
6Ｃ-1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187.5</t>
    </r>
    <r>
      <rPr>
        <sz val="11"/>
        <rFont val="游ゴシック"/>
        <family val="3"/>
        <charset val="128"/>
        <scheme val="minor"/>
      </rPr>
      <t xml:space="preserve">
ＫＶＡ</t>
    </r>
    <phoneticPr fontId="16"/>
  </si>
  <si>
    <t>4-Ｍ101-11</t>
    <phoneticPr fontId="16"/>
  </si>
  <si>
    <t>P-71</t>
    <phoneticPr fontId="16"/>
  </si>
  <si>
    <t>400Ａ</t>
    <phoneticPr fontId="16"/>
  </si>
  <si>
    <t>400Ａ
80ＫＶＡ</t>
    <phoneticPr fontId="16"/>
  </si>
  <si>
    <t>①</t>
    <phoneticPr fontId="16"/>
  </si>
  <si>
    <t>4-Ｍ101-12</t>
  </si>
  <si>
    <t>P-72</t>
    <phoneticPr fontId="16"/>
  </si>
  <si>
    <t>動力</t>
    <rPh sb="0" eb="2">
      <t>ドウリョク</t>
    </rPh>
    <phoneticPr fontId="16"/>
  </si>
  <si>
    <t>4-Ｍ101-13</t>
  </si>
  <si>
    <t>P-73</t>
    <phoneticPr fontId="16"/>
  </si>
  <si>
    <t>3Φ3Ｗ</t>
    <phoneticPr fontId="16"/>
  </si>
  <si>
    <t>4-Ｍ101-14</t>
  </si>
  <si>
    <t>P-74</t>
    <phoneticPr fontId="16"/>
  </si>
  <si>
    <t>200Ｖ</t>
    <phoneticPr fontId="16"/>
  </si>
  <si>
    <t>4-Ｍ101-21</t>
    <phoneticPr fontId="16"/>
  </si>
  <si>
    <t>P-61</t>
    <phoneticPr fontId="16"/>
  </si>
  <si>
    <t>500Ａ</t>
    <phoneticPr fontId="16"/>
  </si>
  <si>
    <t>4-Ｍ101-22</t>
  </si>
  <si>
    <t>P-62</t>
    <phoneticPr fontId="16"/>
  </si>
  <si>
    <t>93.7ＫＶＡ</t>
    <phoneticPr fontId="16"/>
  </si>
  <si>
    <t>4-Ｍ101-23</t>
  </si>
  <si>
    <t>P-63</t>
    <phoneticPr fontId="16"/>
  </si>
  <si>
    <t>4-Ｍ101-24</t>
  </si>
  <si>
    <t>P-64</t>
    <phoneticPr fontId="16"/>
  </si>
  <si>
    <t>負 荷 設 備 合 計</t>
    <rPh sb="0" eb="1">
      <t>フ</t>
    </rPh>
    <rPh sb="2" eb="3">
      <t>ニ</t>
    </rPh>
    <rPh sb="4" eb="5">
      <t>セツ</t>
    </rPh>
    <rPh sb="6" eb="7">
      <t>ビ</t>
    </rPh>
    <rPh sb="8" eb="9">
      <t>ゴウ</t>
    </rPh>
    <rPh sb="10" eb="11">
      <t>ケイ</t>
    </rPh>
    <phoneticPr fontId="16"/>
  </si>
  <si>
    <t>4-Ｍ101-31</t>
    <phoneticPr fontId="16"/>
  </si>
  <si>
    <t>P-51</t>
    <phoneticPr fontId="16"/>
  </si>
  <si>
    <t>②</t>
    <phoneticPr fontId="16"/>
  </si>
  <si>
    <t>4-Ｍ101-32</t>
  </si>
  <si>
    <t>P-52</t>
    <phoneticPr fontId="16"/>
  </si>
  <si>
    <t>4-Ｍ101-33</t>
  </si>
  <si>
    <t>P-53</t>
    <phoneticPr fontId="16"/>
  </si>
  <si>
    <t>4-Ｍ101-34</t>
  </si>
  <si>
    <t>P-54</t>
    <phoneticPr fontId="16"/>
  </si>
  <si>
    <t>4-Ｍ101-41</t>
    <phoneticPr fontId="16"/>
  </si>
  <si>
    <t>P-41</t>
    <phoneticPr fontId="16"/>
  </si>
  <si>
    <t>4-Ｍ101-42</t>
  </si>
  <si>
    <t>P-42</t>
    <phoneticPr fontId="16"/>
  </si>
  <si>
    <t>4-Ｍ101-43</t>
  </si>
  <si>
    <t>P-43</t>
    <phoneticPr fontId="16"/>
  </si>
  <si>
    <t>4-Ｍ101-44</t>
  </si>
  <si>
    <t>P-44</t>
    <phoneticPr fontId="16"/>
  </si>
  <si>
    <r>
      <rPr>
        <b/>
        <sz val="11"/>
        <rFont val="游ゴシック"/>
        <family val="3"/>
        <charset val="128"/>
        <scheme val="minor"/>
      </rPr>
      <t>EPS6-1
6Ｃ-2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187.5</t>
    </r>
    <r>
      <rPr>
        <sz val="11"/>
        <rFont val="游ゴシック"/>
        <family val="3"/>
        <charset val="128"/>
        <scheme val="minor"/>
      </rPr>
      <t xml:space="preserve">
ＫＶＡ</t>
    </r>
    <phoneticPr fontId="16"/>
  </si>
  <si>
    <t>4-Ｍ102-11</t>
    <phoneticPr fontId="16"/>
  </si>
  <si>
    <t>P-78</t>
    <phoneticPr fontId="16"/>
  </si>
  <si>
    <t>③</t>
    <phoneticPr fontId="16"/>
  </si>
  <si>
    <t>4-Ｍ102-12</t>
  </si>
  <si>
    <t>P-77</t>
    <phoneticPr fontId="16"/>
  </si>
  <si>
    <t>4-Ｍ102-13</t>
  </si>
  <si>
    <t>P-76</t>
    <phoneticPr fontId="16"/>
  </si>
  <si>
    <t>4-Ｍ102-14</t>
  </si>
  <si>
    <t>P-75</t>
    <phoneticPr fontId="16"/>
  </si>
  <si>
    <t>4-Ｍ102-21</t>
    <phoneticPr fontId="16"/>
  </si>
  <si>
    <t>P-68</t>
    <phoneticPr fontId="16"/>
  </si>
  <si>
    <t>4-Ｍ102-22</t>
  </si>
  <si>
    <t>P-67</t>
    <phoneticPr fontId="16"/>
  </si>
  <si>
    <t>4-Ｍ102-23</t>
  </si>
  <si>
    <t>P-66</t>
    <phoneticPr fontId="16"/>
  </si>
  <si>
    <t>4-Ｍ102-24</t>
  </si>
  <si>
    <t>P-65</t>
    <phoneticPr fontId="16"/>
  </si>
  <si>
    <t>4-Ｍ102-31</t>
    <phoneticPr fontId="16"/>
  </si>
  <si>
    <t>P-58</t>
    <phoneticPr fontId="16"/>
  </si>
  <si>
    <t>④</t>
    <phoneticPr fontId="16"/>
  </si>
  <si>
    <t>4-Ｍ102-32</t>
  </si>
  <si>
    <t>P-57</t>
    <phoneticPr fontId="16"/>
  </si>
  <si>
    <t>4-Ｍ102-33</t>
  </si>
  <si>
    <t>P-56</t>
    <phoneticPr fontId="16"/>
  </si>
  <si>
    <t>4-Ｍ102-34</t>
  </si>
  <si>
    <t>P-55</t>
    <phoneticPr fontId="16"/>
  </si>
  <si>
    <t>4-Ｍ102-41</t>
    <phoneticPr fontId="16"/>
  </si>
  <si>
    <t>P-48</t>
    <phoneticPr fontId="16"/>
  </si>
  <si>
    <t>4-Ｍ102-42</t>
  </si>
  <si>
    <t>P-47</t>
    <phoneticPr fontId="16"/>
  </si>
  <si>
    <t>4-Ｍ102-43</t>
  </si>
  <si>
    <t>P-46</t>
    <phoneticPr fontId="16"/>
  </si>
  <si>
    <t>4-Ｍ102-44</t>
  </si>
  <si>
    <t>P-45</t>
    <phoneticPr fontId="16"/>
  </si>
  <si>
    <r>
      <rPr>
        <b/>
        <sz val="11"/>
        <rFont val="游ゴシック"/>
        <family val="3"/>
        <charset val="128"/>
        <scheme val="minor"/>
      </rPr>
      <t>EPS6-3
6Ｃ-3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187.5</t>
    </r>
    <r>
      <rPr>
        <sz val="11"/>
        <rFont val="游ゴシック"/>
        <family val="3"/>
        <charset val="128"/>
        <scheme val="minor"/>
      </rPr>
      <t xml:space="preserve">
ＫＶＡ</t>
    </r>
    <phoneticPr fontId="16"/>
  </si>
  <si>
    <t>4-Ｍ103-11</t>
    <phoneticPr fontId="16"/>
  </si>
  <si>
    <t>P-1</t>
    <phoneticPr fontId="16"/>
  </si>
  <si>
    <t>⑤</t>
    <phoneticPr fontId="16"/>
  </si>
  <si>
    <t>4-Ｍ103-12</t>
  </si>
  <si>
    <t>P-2</t>
    <phoneticPr fontId="16"/>
  </si>
  <si>
    <t>4-Ｍ103-13</t>
  </si>
  <si>
    <t>P-3</t>
    <phoneticPr fontId="16"/>
  </si>
  <si>
    <t>4-Ｍ103-14</t>
  </si>
  <si>
    <t>P-4</t>
    <phoneticPr fontId="16"/>
  </si>
  <si>
    <t>4-Ｍ103-21</t>
    <phoneticPr fontId="16"/>
  </si>
  <si>
    <t>P-11</t>
    <phoneticPr fontId="16"/>
  </si>
  <si>
    <t>4-Ｍ103-22</t>
  </si>
  <si>
    <t>P-12</t>
    <phoneticPr fontId="16"/>
  </si>
  <si>
    <t>4-Ｍ103-23</t>
  </si>
  <si>
    <t>P-13</t>
    <phoneticPr fontId="16"/>
  </si>
  <si>
    <t>4-Ｍ103-24</t>
  </si>
  <si>
    <t>P-14</t>
    <phoneticPr fontId="16"/>
  </si>
  <si>
    <t>4-Ｍ103-31</t>
    <phoneticPr fontId="16"/>
  </si>
  <si>
    <t>P-21</t>
    <phoneticPr fontId="16"/>
  </si>
  <si>
    <t>⑥</t>
    <phoneticPr fontId="16"/>
  </si>
  <si>
    <t>4-Ｍ103-32</t>
  </si>
  <si>
    <t>P-22</t>
    <phoneticPr fontId="16"/>
  </si>
  <si>
    <t>4-Ｍ103-33</t>
  </si>
  <si>
    <t>P-23</t>
    <phoneticPr fontId="16"/>
  </si>
  <si>
    <t>4-Ｍ103-34</t>
  </si>
  <si>
    <t>P-24</t>
    <phoneticPr fontId="16"/>
  </si>
  <si>
    <t>4-Ｍ103-41</t>
    <phoneticPr fontId="16"/>
  </si>
  <si>
    <t>P-31</t>
    <phoneticPr fontId="16"/>
  </si>
  <si>
    <t>4-Ｍ103-42</t>
  </si>
  <si>
    <t>P-32</t>
    <phoneticPr fontId="16"/>
  </si>
  <si>
    <t>4-Ｍ103-43</t>
  </si>
  <si>
    <t>P-33</t>
    <phoneticPr fontId="16"/>
  </si>
  <si>
    <t>4-Ｍ103-44</t>
  </si>
  <si>
    <t>P-34</t>
    <phoneticPr fontId="16"/>
  </si>
  <si>
    <r>
      <rPr>
        <b/>
        <sz val="11"/>
        <rFont val="游ゴシック"/>
        <family val="3"/>
        <charset val="128"/>
        <scheme val="minor"/>
      </rPr>
      <t>EPS6-4
6Ｃ-4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187.5</t>
    </r>
    <r>
      <rPr>
        <sz val="11"/>
        <rFont val="游ゴシック"/>
        <family val="3"/>
        <charset val="128"/>
        <scheme val="minor"/>
      </rPr>
      <t xml:space="preserve">
ＫＶＡ</t>
    </r>
    <phoneticPr fontId="16"/>
  </si>
  <si>
    <t>4-Ｍ104-11</t>
    <phoneticPr fontId="16"/>
  </si>
  <si>
    <t>P-8</t>
    <phoneticPr fontId="16"/>
  </si>
  <si>
    <t>⑦</t>
    <phoneticPr fontId="16"/>
  </si>
  <si>
    <t>4-Ｍ104-12</t>
  </si>
  <si>
    <t>P-7</t>
    <phoneticPr fontId="16"/>
  </si>
  <si>
    <t>4-Ｍ104-13</t>
  </si>
  <si>
    <t>P-6</t>
    <phoneticPr fontId="16"/>
  </si>
  <si>
    <t>4-Ｍ104-14</t>
  </si>
  <si>
    <t>P-5</t>
    <phoneticPr fontId="16"/>
  </si>
  <si>
    <t>4-Ｍ104-21</t>
    <phoneticPr fontId="16"/>
  </si>
  <si>
    <t>P-18</t>
    <phoneticPr fontId="16"/>
  </si>
  <si>
    <t>4-Ｍ104-22</t>
  </si>
  <si>
    <t>P-17</t>
    <phoneticPr fontId="16"/>
  </si>
  <si>
    <t>4-Ｍ104-23</t>
  </si>
  <si>
    <t>P-16</t>
    <phoneticPr fontId="16"/>
  </si>
  <si>
    <t>4-Ｍ104-24</t>
  </si>
  <si>
    <t>P-15</t>
    <phoneticPr fontId="16"/>
  </si>
  <si>
    <t>4-Ｍ104-31</t>
    <phoneticPr fontId="16"/>
  </si>
  <si>
    <t>P-28</t>
    <phoneticPr fontId="16"/>
  </si>
  <si>
    <t>⑧</t>
    <phoneticPr fontId="16"/>
  </si>
  <si>
    <t>4-Ｍ104-32</t>
  </si>
  <si>
    <t>P-27</t>
    <phoneticPr fontId="16"/>
  </si>
  <si>
    <t>4-Ｍ104-33</t>
  </si>
  <si>
    <t>P-26</t>
    <phoneticPr fontId="16"/>
  </si>
  <si>
    <t>4-Ｍ104-34</t>
  </si>
  <si>
    <t>P-25</t>
    <phoneticPr fontId="16"/>
  </si>
  <si>
    <t>4-Ｍ104-41</t>
    <phoneticPr fontId="16"/>
  </si>
  <si>
    <t>P-38</t>
    <phoneticPr fontId="16"/>
  </si>
  <si>
    <t>4-Ｍ104-42</t>
  </si>
  <si>
    <t>P-37</t>
    <phoneticPr fontId="16"/>
  </si>
  <si>
    <t>4-Ｍ104-43</t>
  </si>
  <si>
    <t>P-36</t>
    <phoneticPr fontId="16"/>
  </si>
  <si>
    <t>4-Ｍ104-44</t>
  </si>
  <si>
    <t>P-35</t>
    <phoneticPr fontId="16"/>
  </si>
  <si>
    <t>負荷設備　総合計</t>
    <rPh sb="0" eb="2">
      <t>フカ</t>
    </rPh>
    <rPh sb="2" eb="4">
      <t>セツビ</t>
    </rPh>
    <rPh sb="5" eb="8">
      <t>ソウゴウケイ</t>
    </rPh>
    <phoneticPr fontId="3"/>
  </si>
  <si>
    <t>Bホール電灯</t>
    <rPh sb="4" eb="6">
      <t>デントウ</t>
    </rPh>
    <phoneticPr fontId="16"/>
  </si>
  <si>
    <r>
      <rPr>
        <b/>
        <sz val="11"/>
        <rFont val="游ゴシック"/>
        <family val="3"/>
        <charset val="128"/>
        <scheme val="minor"/>
      </rPr>
      <t>EPS1-3
1A-1</t>
    </r>
    <r>
      <rPr>
        <sz val="11"/>
        <rFont val="游ゴシック"/>
        <family val="3"/>
        <charset val="128"/>
        <scheme val="minor"/>
      </rPr>
      <t xml:space="preserve">
1000A
</t>
    </r>
    <r>
      <rPr>
        <b/>
        <sz val="11"/>
        <rFont val="游ゴシック"/>
        <family val="3"/>
        <charset val="128"/>
        <scheme val="minor"/>
      </rPr>
      <t>162.5</t>
    </r>
    <r>
      <rPr>
        <sz val="11"/>
        <rFont val="游ゴシック"/>
        <family val="3"/>
        <charset val="128"/>
        <scheme val="minor"/>
      </rPr>
      <t xml:space="preserve">
KVA
イベント盤
</t>
    </r>
    <rPh sb="36" eb="37">
      <t>バン</t>
    </rPh>
    <phoneticPr fontId="16"/>
  </si>
  <si>
    <t>1-Ｌ101-11</t>
    <phoneticPr fontId="16"/>
  </si>
  <si>
    <t>L-06</t>
    <phoneticPr fontId="16"/>
  </si>
  <si>
    <t>1-Ｌ101-12</t>
  </si>
  <si>
    <t>L-05</t>
    <phoneticPr fontId="16"/>
  </si>
  <si>
    <t>1-Ｌ101-13</t>
  </si>
  <si>
    <t>L-04</t>
    <phoneticPr fontId="16"/>
  </si>
  <si>
    <t>電灯</t>
    <rPh sb="0" eb="2">
      <t>デントウ</t>
    </rPh>
    <phoneticPr fontId="16"/>
  </si>
  <si>
    <t>1-Ｌ101-21</t>
    <phoneticPr fontId="16"/>
  </si>
  <si>
    <t>L-96</t>
    <phoneticPr fontId="16"/>
  </si>
  <si>
    <t>1Φ3Ｗ</t>
    <phoneticPr fontId="16"/>
  </si>
  <si>
    <t>1-Ｌ101-22</t>
  </si>
  <si>
    <t>L-95</t>
    <phoneticPr fontId="16"/>
  </si>
  <si>
    <t>1-Ｌ101-23</t>
  </si>
  <si>
    <t>L-94</t>
    <phoneticPr fontId="16"/>
  </si>
  <si>
    <t>100ＫＶＡ</t>
    <phoneticPr fontId="16"/>
  </si>
  <si>
    <t>1-Ｌ101-31</t>
    <phoneticPr fontId="16"/>
  </si>
  <si>
    <t>L-86</t>
    <phoneticPr fontId="16"/>
  </si>
  <si>
    <t>1-Ｌ101-32</t>
  </si>
  <si>
    <t>L-85</t>
    <phoneticPr fontId="16"/>
  </si>
  <si>
    <t>1-Ｌ101-33</t>
  </si>
  <si>
    <t>L-84</t>
    <phoneticPr fontId="16"/>
  </si>
  <si>
    <t>1-Ｌ101-41</t>
    <phoneticPr fontId="16"/>
  </si>
  <si>
    <t>L-76</t>
    <phoneticPr fontId="16"/>
  </si>
  <si>
    <t>1-Ｌ101-42</t>
  </si>
  <si>
    <t>L-75</t>
    <phoneticPr fontId="16"/>
  </si>
  <si>
    <t>1-Ｌ101-43</t>
  </si>
  <si>
    <t>L-74</t>
    <phoneticPr fontId="16"/>
  </si>
  <si>
    <t>1-Ｌ101-51</t>
    <phoneticPr fontId="16"/>
  </si>
  <si>
    <t>L-66</t>
    <phoneticPr fontId="16"/>
  </si>
  <si>
    <t>1-Ｌ101-52</t>
  </si>
  <si>
    <t>L-65</t>
    <phoneticPr fontId="16"/>
  </si>
  <si>
    <t>1-Ｌ101-53</t>
  </si>
  <si>
    <t>L-64</t>
    <phoneticPr fontId="16"/>
  </si>
  <si>
    <t>80ＫＶＡ</t>
    <phoneticPr fontId="16"/>
  </si>
  <si>
    <t>1-Ｌ101-61</t>
    <phoneticPr fontId="16"/>
  </si>
  <si>
    <t>L-56</t>
    <phoneticPr fontId="16"/>
  </si>
  <si>
    <t>1-Ｌ101-62</t>
  </si>
  <si>
    <t>L-55</t>
    <phoneticPr fontId="16"/>
  </si>
  <si>
    <t>1-Ｌ101-63</t>
  </si>
  <si>
    <t>L-54</t>
    <phoneticPr fontId="16"/>
  </si>
  <si>
    <t>MCB100A</t>
    <phoneticPr fontId="3"/>
  </si>
  <si>
    <t>仮設電源盤</t>
    <rPh sb="0" eb="2">
      <t>カセツ</t>
    </rPh>
    <rPh sb="2" eb="5">
      <t>デンゲンバン</t>
    </rPh>
    <phoneticPr fontId="3"/>
  </si>
  <si>
    <t>75A</t>
    <phoneticPr fontId="3"/>
  </si>
  <si>
    <r>
      <rPr>
        <b/>
        <sz val="11"/>
        <rFont val="游ゴシック"/>
        <family val="3"/>
        <charset val="128"/>
        <scheme val="minor"/>
      </rPr>
      <t>EPS1-2
1B-1</t>
    </r>
    <r>
      <rPr>
        <sz val="11"/>
        <rFont val="游ゴシック"/>
        <family val="3"/>
        <charset val="128"/>
        <scheme val="minor"/>
      </rPr>
      <t xml:space="preserve">
1000A
</t>
    </r>
    <r>
      <rPr>
        <b/>
        <sz val="11"/>
        <rFont val="游ゴシック"/>
        <family val="3"/>
        <charset val="128"/>
        <scheme val="minor"/>
      </rPr>
      <t>162.5</t>
    </r>
    <r>
      <rPr>
        <sz val="11"/>
        <rFont val="游ゴシック"/>
        <family val="3"/>
        <charset val="128"/>
        <scheme val="minor"/>
      </rPr>
      <t xml:space="preserve">
KVA
イベント盤
</t>
    </r>
    <rPh sb="36" eb="37">
      <t>バン</t>
    </rPh>
    <phoneticPr fontId="16"/>
  </si>
  <si>
    <t>1-Ｌ102-11</t>
    <phoneticPr fontId="16"/>
  </si>
  <si>
    <t>L-6</t>
    <phoneticPr fontId="16"/>
  </si>
  <si>
    <t>1-Ｌ102-12</t>
  </si>
  <si>
    <t>L-5</t>
    <phoneticPr fontId="16"/>
  </si>
  <si>
    <t>1-Ｌ102-13</t>
  </si>
  <si>
    <t>L-4</t>
    <phoneticPr fontId="16"/>
  </si>
  <si>
    <t>1-Ｌ102-21</t>
    <phoneticPr fontId="16"/>
  </si>
  <si>
    <t>L-16</t>
    <phoneticPr fontId="16"/>
  </si>
  <si>
    <t>1-Ｌ102-22</t>
  </si>
  <si>
    <t>L-15</t>
    <phoneticPr fontId="16"/>
  </si>
  <si>
    <t>1-Ｌ102-23</t>
  </si>
  <si>
    <t>L-14</t>
    <phoneticPr fontId="16"/>
  </si>
  <si>
    <t>1-Ｌ102-31</t>
    <phoneticPr fontId="16"/>
  </si>
  <si>
    <t>L-26</t>
    <phoneticPr fontId="16"/>
  </si>
  <si>
    <t>1-Ｌ102-32</t>
  </si>
  <si>
    <t>L-25</t>
    <phoneticPr fontId="16"/>
  </si>
  <si>
    <t>1-Ｌ102-33</t>
  </si>
  <si>
    <t>L-24</t>
    <phoneticPr fontId="16"/>
  </si>
  <si>
    <t>1-Ｌ102-41</t>
    <phoneticPr fontId="16"/>
  </si>
  <si>
    <t>L-36</t>
    <phoneticPr fontId="16"/>
  </si>
  <si>
    <t>1-Ｌ102-42</t>
  </si>
  <si>
    <t>L-35</t>
    <phoneticPr fontId="16"/>
  </si>
  <si>
    <t>1-Ｌ102-43</t>
  </si>
  <si>
    <t>L-34</t>
    <phoneticPr fontId="16"/>
  </si>
  <si>
    <t>1-Ｌ102-51</t>
    <phoneticPr fontId="16"/>
  </si>
  <si>
    <t>L-46</t>
    <phoneticPr fontId="16"/>
  </si>
  <si>
    <t>1-Ｌ102-52</t>
  </si>
  <si>
    <t>L-45</t>
    <phoneticPr fontId="16"/>
  </si>
  <si>
    <t>1-Ｌ102-53</t>
  </si>
  <si>
    <t>L-44</t>
    <phoneticPr fontId="16"/>
  </si>
  <si>
    <r>
      <rPr>
        <b/>
        <sz val="11"/>
        <rFont val="游ゴシック"/>
        <family val="3"/>
        <charset val="128"/>
        <scheme val="minor"/>
      </rPr>
      <t>EPS1-4
1A-2</t>
    </r>
    <r>
      <rPr>
        <sz val="11"/>
        <rFont val="游ゴシック"/>
        <family val="3"/>
        <charset val="128"/>
        <scheme val="minor"/>
      </rPr>
      <t xml:space="preserve">
1000A
</t>
    </r>
    <r>
      <rPr>
        <b/>
        <sz val="11"/>
        <rFont val="游ゴシック"/>
        <family val="3"/>
        <charset val="128"/>
        <scheme val="minor"/>
      </rPr>
      <t>162.5</t>
    </r>
    <r>
      <rPr>
        <sz val="11"/>
        <rFont val="游ゴシック"/>
        <family val="3"/>
        <charset val="128"/>
        <scheme val="minor"/>
      </rPr>
      <t xml:space="preserve">
KVA
イベント盤
</t>
    </r>
    <rPh sb="36" eb="37">
      <t>バン</t>
    </rPh>
    <phoneticPr fontId="16"/>
  </si>
  <si>
    <t>1-Ｌ103-11</t>
    <phoneticPr fontId="16"/>
  </si>
  <si>
    <t>L-01</t>
    <phoneticPr fontId="16"/>
  </si>
  <si>
    <t>1-Ｌ103-12</t>
  </si>
  <si>
    <t>L-02</t>
    <phoneticPr fontId="16"/>
  </si>
  <si>
    <t>1-Ｌ103-13</t>
  </si>
  <si>
    <t>L-03</t>
    <phoneticPr fontId="16"/>
  </si>
  <si>
    <t>1-Ｌ103-21</t>
    <phoneticPr fontId="16"/>
  </si>
  <si>
    <t>L-91</t>
    <phoneticPr fontId="16"/>
  </si>
  <si>
    <t>1-Ｌ103-22</t>
  </si>
  <si>
    <t>L-92</t>
    <phoneticPr fontId="16"/>
  </si>
  <si>
    <t>1-Ｌ103-23</t>
  </si>
  <si>
    <t>L-93</t>
    <phoneticPr fontId="16"/>
  </si>
  <si>
    <t>1-Ｌ103-31</t>
    <phoneticPr fontId="16"/>
  </si>
  <si>
    <t>L-81</t>
    <phoneticPr fontId="16"/>
  </si>
  <si>
    <t>1-Ｌ103-32</t>
  </si>
  <si>
    <t>L-82</t>
    <phoneticPr fontId="16"/>
  </si>
  <si>
    <t>1-Ｌ103-33</t>
  </si>
  <si>
    <t>L-83</t>
    <phoneticPr fontId="16"/>
  </si>
  <si>
    <t>1-Ｌ103-41</t>
    <phoneticPr fontId="16"/>
  </si>
  <si>
    <t>L-71</t>
    <phoneticPr fontId="16"/>
  </si>
  <si>
    <t>1-Ｌ103-42</t>
    <phoneticPr fontId="16"/>
  </si>
  <si>
    <t>L-72</t>
    <phoneticPr fontId="16"/>
  </si>
  <si>
    <t>1-Ｌ103-43</t>
  </si>
  <si>
    <t>L-73</t>
    <phoneticPr fontId="16"/>
  </si>
  <si>
    <t>1-Ｌ103-51</t>
    <phoneticPr fontId="16"/>
  </si>
  <si>
    <t>L-61</t>
    <phoneticPr fontId="16"/>
  </si>
  <si>
    <t>1-Ｌ103-52</t>
    <phoneticPr fontId="16"/>
  </si>
  <si>
    <t>L-62</t>
    <phoneticPr fontId="16"/>
  </si>
  <si>
    <t>1-Ｌ103-53</t>
    <phoneticPr fontId="16"/>
  </si>
  <si>
    <t>L-63</t>
    <phoneticPr fontId="16"/>
  </si>
  <si>
    <t>1-Ｌ103-61</t>
    <phoneticPr fontId="16"/>
  </si>
  <si>
    <t>L-51</t>
    <phoneticPr fontId="16"/>
  </si>
  <si>
    <t>1-Ｌ103-62</t>
  </si>
  <si>
    <t>L-52</t>
    <phoneticPr fontId="16"/>
  </si>
  <si>
    <t>1-Ｌ103-63</t>
  </si>
  <si>
    <t>L-53</t>
    <phoneticPr fontId="16"/>
  </si>
  <si>
    <r>
      <rPr>
        <b/>
        <sz val="11"/>
        <rFont val="游ゴシック"/>
        <family val="3"/>
        <charset val="128"/>
        <scheme val="minor"/>
      </rPr>
      <t>EPS1-1
1B-2</t>
    </r>
    <r>
      <rPr>
        <sz val="11"/>
        <rFont val="游ゴシック"/>
        <family val="3"/>
        <charset val="128"/>
        <scheme val="minor"/>
      </rPr>
      <t xml:space="preserve">
1000A
</t>
    </r>
    <r>
      <rPr>
        <b/>
        <sz val="11"/>
        <rFont val="游ゴシック"/>
        <family val="3"/>
        <charset val="128"/>
        <scheme val="minor"/>
      </rPr>
      <t>162.5</t>
    </r>
    <r>
      <rPr>
        <sz val="11"/>
        <rFont val="游ゴシック"/>
        <family val="3"/>
        <charset val="128"/>
        <scheme val="minor"/>
      </rPr>
      <t xml:space="preserve">
KVA
イベント盤
</t>
    </r>
    <rPh sb="36" eb="37">
      <t>バン</t>
    </rPh>
    <phoneticPr fontId="16"/>
  </si>
  <si>
    <t>1-Ｌ104-11</t>
    <phoneticPr fontId="16"/>
  </si>
  <si>
    <t>L-1</t>
    <phoneticPr fontId="16"/>
  </si>
  <si>
    <t>1-Ｌ104-12</t>
  </si>
  <si>
    <t>L-2</t>
    <phoneticPr fontId="16"/>
  </si>
  <si>
    <t>1-Ｌ104-13</t>
  </si>
  <si>
    <t>L-3</t>
    <phoneticPr fontId="16"/>
  </si>
  <si>
    <t>1-Ｌ104-21</t>
    <phoneticPr fontId="16"/>
  </si>
  <si>
    <t>L-11</t>
    <phoneticPr fontId="16"/>
  </si>
  <si>
    <t>1-Ｌ104-22</t>
  </si>
  <si>
    <t>L-12</t>
    <phoneticPr fontId="16"/>
  </si>
  <si>
    <t>1-Ｌ104-23</t>
  </si>
  <si>
    <t>L-13</t>
    <phoneticPr fontId="16"/>
  </si>
  <si>
    <t>1-Ｌ104-31</t>
    <phoneticPr fontId="16"/>
  </si>
  <si>
    <t>L-21</t>
    <phoneticPr fontId="16"/>
  </si>
  <si>
    <t>1-Ｌ104-32</t>
  </si>
  <si>
    <t>L-22</t>
    <phoneticPr fontId="16"/>
  </si>
  <si>
    <t>1-Ｌ104-33</t>
  </si>
  <si>
    <t>L-23</t>
    <phoneticPr fontId="16"/>
  </si>
  <si>
    <t>1-Ｌ104-41</t>
    <phoneticPr fontId="16"/>
  </si>
  <si>
    <t>L-31</t>
    <phoneticPr fontId="16"/>
  </si>
  <si>
    <t>1-Ｌ104-42</t>
  </si>
  <si>
    <t>L-32</t>
    <phoneticPr fontId="16"/>
  </si>
  <si>
    <t>1-Ｌ104-43</t>
  </si>
  <si>
    <t>L-33</t>
    <phoneticPr fontId="16"/>
  </si>
  <si>
    <t>1-Ｌ104-51</t>
    <phoneticPr fontId="16"/>
  </si>
  <si>
    <t>L-41</t>
    <phoneticPr fontId="16"/>
  </si>
  <si>
    <t>1-Ｌ104-52</t>
  </si>
  <si>
    <t>L-42</t>
    <phoneticPr fontId="16"/>
  </si>
  <si>
    <t>1-Ｌ104-53</t>
  </si>
  <si>
    <t>L-43</t>
    <phoneticPr fontId="16"/>
  </si>
  <si>
    <t>Bホール動力</t>
    <rPh sb="4" eb="6">
      <t>ドウリョク</t>
    </rPh>
    <phoneticPr fontId="16"/>
  </si>
  <si>
    <t>250
ＫＶＡ</t>
    <phoneticPr fontId="16"/>
  </si>
  <si>
    <t>EPS1-3</t>
    <phoneticPr fontId="16"/>
  </si>
  <si>
    <t>1-Ｍ101-11</t>
    <phoneticPr fontId="16"/>
  </si>
  <si>
    <t>P-06</t>
    <phoneticPr fontId="16"/>
  </si>
  <si>
    <t>150Ａ</t>
    <phoneticPr fontId="16"/>
  </si>
  <si>
    <t>25ＫＶＡ</t>
    <phoneticPr fontId="16"/>
  </si>
  <si>
    <t>1A-1</t>
    <phoneticPr fontId="16"/>
  </si>
  <si>
    <t>1-Ｍ101-21</t>
    <phoneticPr fontId="16"/>
  </si>
  <si>
    <t>P-96</t>
    <phoneticPr fontId="16"/>
  </si>
  <si>
    <t>1-Ｍ101-31</t>
    <phoneticPr fontId="16"/>
  </si>
  <si>
    <t>P-86</t>
    <phoneticPr fontId="16"/>
  </si>
  <si>
    <t>1-Ｍ101-41</t>
    <phoneticPr fontId="16"/>
  </si>
  <si>
    <t>1-Ｍ101-51</t>
    <phoneticPr fontId="16"/>
  </si>
  <si>
    <t>62.5ＫＶＡ</t>
    <phoneticPr fontId="16"/>
  </si>
  <si>
    <t>1-Ｍ101-61</t>
    <phoneticPr fontId="16"/>
  </si>
  <si>
    <t>EPS1-2</t>
    <phoneticPr fontId="16"/>
  </si>
  <si>
    <t>1-Ｍ102-11</t>
    <phoneticPr fontId="16"/>
  </si>
  <si>
    <t>1B-1</t>
    <phoneticPr fontId="16"/>
  </si>
  <si>
    <t>1-Ｍ102-21</t>
    <phoneticPr fontId="16"/>
  </si>
  <si>
    <t>1-Ｍ102-31</t>
    <phoneticPr fontId="16"/>
  </si>
  <si>
    <t>1-Ｍ102-41</t>
    <phoneticPr fontId="16"/>
  </si>
  <si>
    <t>1-Ｍ102-51</t>
    <phoneticPr fontId="16"/>
  </si>
  <si>
    <t>62.5ＫＶＡ　　　　　　　　　　　　　　　　　負 荷 設 備 合 計</t>
    <rPh sb="24" eb="25">
      <t>フ</t>
    </rPh>
    <rPh sb="26" eb="27">
      <t>ニ</t>
    </rPh>
    <rPh sb="28" eb="29">
      <t>セツ</t>
    </rPh>
    <rPh sb="30" eb="31">
      <t>ビ</t>
    </rPh>
    <rPh sb="32" eb="33">
      <t>ゴウ</t>
    </rPh>
    <rPh sb="34" eb="35">
      <t>ケイ</t>
    </rPh>
    <phoneticPr fontId="16"/>
  </si>
  <si>
    <t>EPS1-4</t>
    <phoneticPr fontId="16"/>
  </si>
  <si>
    <t>1-Ｍ103-11</t>
    <phoneticPr fontId="16"/>
  </si>
  <si>
    <t>P-01</t>
    <phoneticPr fontId="16"/>
  </si>
  <si>
    <t>1A-2</t>
    <phoneticPr fontId="16"/>
  </si>
  <si>
    <t>1-Ｍ103-21</t>
    <phoneticPr fontId="16"/>
  </si>
  <si>
    <t>P-91</t>
    <phoneticPr fontId="16"/>
  </si>
  <si>
    <t>1-Ｍ103-31</t>
    <phoneticPr fontId="16"/>
  </si>
  <si>
    <t>P-81</t>
    <phoneticPr fontId="16"/>
  </si>
  <si>
    <t>1-Ｍ103-41</t>
    <phoneticPr fontId="16"/>
  </si>
  <si>
    <t>1-Ｍ103-51</t>
    <phoneticPr fontId="16"/>
  </si>
  <si>
    <t>1-Ｍ103-61</t>
    <phoneticPr fontId="16"/>
  </si>
  <si>
    <t>EPS1-1</t>
    <phoneticPr fontId="16"/>
  </si>
  <si>
    <t>1-Ｍ104-11</t>
    <phoneticPr fontId="16"/>
  </si>
  <si>
    <t>1B-2</t>
    <phoneticPr fontId="16"/>
  </si>
  <si>
    <t>1-Ｍ104-21</t>
    <phoneticPr fontId="16"/>
  </si>
  <si>
    <t>1-Ｍ104-31</t>
    <phoneticPr fontId="16"/>
  </si>
  <si>
    <t>1-Ｍ104-41</t>
    <phoneticPr fontId="16"/>
  </si>
  <si>
    <t>1-Ｍ104-51</t>
    <phoneticPr fontId="16"/>
  </si>
  <si>
    <t>Cホール電灯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</si>
  <si>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EPS2-3
2A-1</t>
    </r>
    <r>
      <rPr>
        <sz val="11"/>
        <color theme="1"/>
        <rFont val="游ゴシック"/>
        <family val="2"/>
        <scheme val="minor"/>
      </rPr>
      <t xml:space="preserve">
1000Ａ
</t>
    </r>
    <r>
      <rPr>
        <b/>
        <sz val="11"/>
        <color theme="1"/>
        <rFont val="游ゴシック"/>
        <family val="3"/>
        <charset val="128"/>
        <scheme val="minor"/>
      </rPr>
      <t>200</t>
    </r>
    <r>
      <rPr>
        <sz val="11"/>
        <color theme="1"/>
        <rFont val="游ゴシック"/>
        <family val="2"/>
        <scheme val="minor"/>
      </rPr>
      <t xml:space="preserve">
ＫＶＡ
イベント盤</t>
    </r>
    <rPh sb="34" eb="35">
      <t>バン</t>
    </rPh>
    <phoneticPr fontId="16"/>
  </si>
  <si>
    <t>2-Ｌ101-11</t>
    <phoneticPr fontId="16"/>
  </si>
  <si>
    <t>2-Ｌ101-12</t>
    <phoneticPr fontId="16"/>
  </si>
  <si>
    <t>2-Ｌ101-13</t>
    <phoneticPr fontId="16"/>
  </si>
  <si>
    <t>2-Ｌ101-21</t>
    <phoneticPr fontId="16"/>
  </si>
  <si>
    <t>2-Ｌ101-22</t>
    <phoneticPr fontId="16"/>
  </si>
  <si>
    <t>2-Ｌ101-23</t>
    <phoneticPr fontId="16"/>
  </si>
  <si>
    <t>2-Ｌ101-31</t>
    <phoneticPr fontId="16"/>
  </si>
  <si>
    <t>2-Ｌ101-32</t>
    <phoneticPr fontId="16"/>
  </si>
  <si>
    <t>2-Ｌ101-33</t>
    <phoneticPr fontId="16"/>
  </si>
  <si>
    <t>2-Ｌ101-41</t>
    <phoneticPr fontId="16"/>
  </si>
  <si>
    <t>2-Ｌ101-42</t>
    <phoneticPr fontId="16"/>
  </si>
  <si>
    <t>2-Ｌ101-43</t>
    <phoneticPr fontId="16"/>
  </si>
  <si>
    <t>2-Ｌ101-51</t>
    <phoneticPr fontId="16"/>
  </si>
  <si>
    <t>2-Ｌ101-52</t>
    <phoneticPr fontId="16"/>
  </si>
  <si>
    <t>2-Ｌ101-53</t>
    <phoneticPr fontId="16"/>
  </si>
  <si>
    <t>2-Ｌ101-61</t>
    <phoneticPr fontId="16"/>
  </si>
  <si>
    <t>2-Ｌ101-62</t>
    <phoneticPr fontId="16"/>
  </si>
  <si>
    <t>2-Ｌ101-63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</si>
  <si>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EPS2-2
2B-1</t>
    </r>
    <r>
      <rPr>
        <sz val="11"/>
        <color theme="1"/>
        <rFont val="游ゴシック"/>
        <family val="2"/>
        <scheme val="minor"/>
      </rPr>
      <t xml:space="preserve">
1000Ａ
</t>
    </r>
    <r>
      <rPr>
        <b/>
        <sz val="11"/>
        <color theme="1"/>
        <rFont val="游ゴシック"/>
        <family val="3"/>
        <charset val="128"/>
        <scheme val="minor"/>
      </rPr>
      <t>200</t>
    </r>
    <r>
      <rPr>
        <sz val="11"/>
        <color theme="1"/>
        <rFont val="游ゴシック"/>
        <family val="2"/>
        <scheme val="minor"/>
      </rPr>
      <t xml:space="preserve">
ＫＶＡ
イベント盤</t>
    </r>
    <phoneticPr fontId="16"/>
  </si>
  <si>
    <t>2-Ｌ102-11</t>
    <phoneticPr fontId="16"/>
  </si>
  <si>
    <t>2-Ｌ102-12</t>
    <phoneticPr fontId="16"/>
  </si>
  <si>
    <t>2-Ｌ102-13</t>
    <phoneticPr fontId="16"/>
  </si>
  <si>
    <t>2-Ｌ102-21</t>
    <phoneticPr fontId="16"/>
  </si>
  <si>
    <t>2-Ｌ102-22</t>
    <phoneticPr fontId="16"/>
  </si>
  <si>
    <t>2-Ｌ102-23</t>
    <phoneticPr fontId="16"/>
  </si>
  <si>
    <t>2-Ｌ102-31</t>
    <phoneticPr fontId="16"/>
  </si>
  <si>
    <t>2-Ｌ102-32</t>
    <phoneticPr fontId="16"/>
  </si>
  <si>
    <t>2-Ｌ102-33</t>
    <phoneticPr fontId="16"/>
  </si>
  <si>
    <t>2-Ｌ102-41</t>
    <phoneticPr fontId="16"/>
  </si>
  <si>
    <t>2-Ｌ102-42</t>
    <phoneticPr fontId="16"/>
  </si>
  <si>
    <t>2-Ｌ102-43</t>
    <phoneticPr fontId="16"/>
  </si>
  <si>
    <t>2-Ｌ102-51</t>
    <phoneticPr fontId="16"/>
  </si>
  <si>
    <t>2-Ｌ102-52</t>
    <phoneticPr fontId="16"/>
  </si>
  <si>
    <t>2-Ｌ102-53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</si>
  <si>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EPS2-4
2A-2</t>
    </r>
    <r>
      <rPr>
        <sz val="11"/>
        <color theme="1"/>
        <rFont val="游ゴシック"/>
        <family val="2"/>
        <scheme val="minor"/>
      </rPr>
      <t xml:space="preserve">
1000Ａ
</t>
    </r>
    <r>
      <rPr>
        <b/>
        <sz val="11"/>
        <color theme="1"/>
        <rFont val="游ゴシック"/>
        <family val="3"/>
        <charset val="128"/>
        <scheme val="minor"/>
      </rPr>
      <t>200</t>
    </r>
    <r>
      <rPr>
        <sz val="11"/>
        <color theme="1"/>
        <rFont val="游ゴシック"/>
        <family val="2"/>
        <scheme val="minor"/>
      </rPr>
      <t xml:space="preserve">
ＫＶＡ</t>
    </r>
    <r>
      <rPr>
        <sz val="11"/>
        <color theme="1"/>
        <rFont val="游ゴシック"/>
        <family val="3"/>
        <charset val="128"/>
        <scheme val="minor"/>
      </rPr>
      <t xml:space="preserve">
イベント盤</t>
    </r>
    <phoneticPr fontId="16"/>
  </si>
  <si>
    <t>2-Ｌ103-11</t>
    <phoneticPr fontId="16"/>
  </si>
  <si>
    <t>2-Ｌ103-12</t>
    <phoneticPr fontId="16"/>
  </si>
  <si>
    <t>2-Ｌ103-13</t>
    <phoneticPr fontId="16"/>
  </si>
  <si>
    <t>2-Ｌ103-21</t>
    <phoneticPr fontId="16"/>
  </si>
  <si>
    <t>2-Ｌ103-22</t>
    <phoneticPr fontId="16"/>
  </si>
  <si>
    <t>2-Ｌ103-23</t>
    <phoneticPr fontId="16"/>
  </si>
  <si>
    <t>2-Ｌ103-31</t>
    <phoneticPr fontId="16"/>
  </si>
  <si>
    <t>2-Ｌ103-32</t>
    <phoneticPr fontId="16"/>
  </si>
  <si>
    <t>2-Ｌ103-33</t>
    <phoneticPr fontId="16"/>
  </si>
  <si>
    <t>2-Ｌ103-41</t>
    <phoneticPr fontId="16"/>
  </si>
  <si>
    <t>2-Ｌ103-42</t>
    <phoneticPr fontId="16"/>
  </si>
  <si>
    <t>2-Ｌ103-43</t>
    <phoneticPr fontId="16"/>
  </si>
  <si>
    <t>2-Ｌ103-51</t>
    <phoneticPr fontId="16"/>
  </si>
  <si>
    <t>2-Ｌ103-52</t>
    <phoneticPr fontId="16"/>
  </si>
  <si>
    <t>2-Ｌ103-53</t>
    <phoneticPr fontId="16"/>
  </si>
  <si>
    <t>2-Ｌ103-61</t>
    <phoneticPr fontId="16"/>
  </si>
  <si>
    <t>2-Ｌ103-62</t>
    <phoneticPr fontId="16"/>
  </si>
  <si>
    <t>2-Ｌ103-63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</si>
  <si>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EPS2-1 
2B-2
</t>
    </r>
    <r>
      <rPr>
        <sz val="11"/>
        <color theme="1"/>
        <rFont val="游ゴシック"/>
        <family val="2"/>
        <scheme val="minor"/>
      </rPr>
      <t xml:space="preserve">1000Ａ
</t>
    </r>
    <r>
      <rPr>
        <b/>
        <sz val="11"/>
        <color theme="1"/>
        <rFont val="游ゴシック"/>
        <family val="3"/>
        <charset val="128"/>
        <scheme val="minor"/>
      </rPr>
      <t>200</t>
    </r>
    <r>
      <rPr>
        <sz val="11"/>
        <color theme="1"/>
        <rFont val="游ゴシック"/>
        <family val="2"/>
        <scheme val="minor"/>
      </rPr>
      <t xml:space="preserve">
ＫＶＡ
イベント盤</t>
    </r>
    <phoneticPr fontId="16"/>
  </si>
  <si>
    <t>2-Ｌ104-11</t>
    <phoneticPr fontId="16"/>
  </si>
  <si>
    <t>2-Ｌ104-12</t>
    <phoneticPr fontId="16"/>
  </si>
  <si>
    <t>2-Ｌ104-13</t>
    <phoneticPr fontId="16"/>
  </si>
  <si>
    <t>2-Ｌ104-21</t>
    <phoneticPr fontId="16"/>
  </si>
  <si>
    <t>2-Ｌ104-22</t>
    <phoneticPr fontId="16"/>
  </si>
  <si>
    <t>2-Ｌ104-23</t>
    <phoneticPr fontId="16"/>
  </si>
  <si>
    <t>2-Ｌ104-31</t>
    <phoneticPr fontId="16"/>
  </si>
  <si>
    <t>2-Ｌ104-32</t>
    <phoneticPr fontId="16"/>
  </si>
  <si>
    <t>2-Ｌ104-33</t>
    <phoneticPr fontId="16"/>
  </si>
  <si>
    <t>2-Ｌ104-41</t>
    <phoneticPr fontId="16"/>
  </si>
  <si>
    <t>2-Ｌ104-42</t>
    <phoneticPr fontId="16"/>
  </si>
  <si>
    <t>2-Ｌ104-43</t>
    <phoneticPr fontId="16"/>
  </si>
  <si>
    <t>2-Ｌ104-51</t>
    <phoneticPr fontId="16"/>
  </si>
  <si>
    <t>2-Ｌ104-52</t>
    <phoneticPr fontId="16"/>
  </si>
  <si>
    <t>2-Ｌ104-53</t>
    <phoneticPr fontId="16"/>
  </si>
  <si>
    <t>Cホール動力</t>
    <rPh sb="4" eb="6">
      <t>ドウリョク</t>
    </rPh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</si>
  <si>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EPS2-3
2A-1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</si>
  <si>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2-Ｍ101-11</t>
    <phoneticPr fontId="16"/>
  </si>
  <si>
    <t>2-Ｍ101-12</t>
    <phoneticPr fontId="16"/>
  </si>
  <si>
    <t>P-05</t>
    <phoneticPr fontId="16"/>
  </si>
  <si>
    <t>2-Ｍ101-13</t>
    <phoneticPr fontId="16"/>
  </si>
  <si>
    <t>P-04</t>
    <phoneticPr fontId="16"/>
  </si>
  <si>
    <t>2-Ｍ101-21</t>
    <phoneticPr fontId="16"/>
  </si>
  <si>
    <t>2-Ｍ101-22</t>
    <phoneticPr fontId="16"/>
  </si>
  <si>
    <t>P-95</t>
    <phoneticPr fontId="16"/>
  </si>
  <si>
    <t>2-Ｍ101-23</t>
    <phoneticPr fontId="16"/>
  </si>
  <si>
    <t>P-94</t>
    <phoneticPr fontId="16"/>
  </si>
  <si>
    <t>2-Ｍ101-31</t>
    <phoneticPr fontId="16"/>
  </si>
  <si>
    <t>2-Ｍ101-32</t>
    <phoneticPr fontId="16"/>
  </si>
  <si>
    <t>P-85</t>
    <phoneticPr fontId="16"/>
  </si>
  <si>
    <t>2-Ｍ101-33</t>
    <phoneticPr fontId="16"/>
  </si>
  <si>
    <t>P-84</t>
    <phoneticPr fontId="16"/>
  </si>
  <si>
    <t>2-Ｍ101-41</t>
    <phoneticPr fontId="16"/>
  </si>
  <si>
    <t>2-Ｍ101-42</t>
    <phoneticPr fontId="16"/>
  </si>
  <si>
    <t>2-Ｍ101-43</t>
    <phoneticPr fontId="16"/>
  </si>
  <si>
    <t>2-Ｍ101-51</t>
    <phoneticPr fontId="16"/>
  </si>
  <si>
    <t>2-Ｍ101-52</t>
    <phoneticPr fontId="16"/>
  </si>
  <si>
    <t>2-Ｍ101-53</t>
    <phoneticPr fontId="16"/>
  </si>
  <si>
    <t>2-Ｍ101-61</t>
    <phoneticPr fontId="16"/>
  </si>
  <si>
    <t>2-Ｍ101-62</t>
    <phoneticPr fontId="16"/>
  </si>
  <si>
    <t>2-Ｍ101-63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</si>
  <si>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EPS2-2
2B-1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</si>
  <si>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2-Ｍ102-11</t>
    <phoneticPr fontId="16"/>
  </si>
  <si>
    <t>2-Ｍ102-12</t>
    <phoneticPr fontId="16"/>
  </si>
  <si>
    <t>2-Ｍ102-13</t>
    <phoneticPr fontId="16"/>
  </si>
  <si>
    <t>2-Ｍ102-21</t>
    <phoneticPr fontId="16"/>
  </si>
  <si>
    <t>2-Ｍ102-22</t>
    <phoneticPr fontId="16"/>
  </si>
  <si>
    <t>2-Ｍ102-23</t>
    <phoneticPr fontId="16"/>
  </si>
  <si>
    <t>2-Ｍ102-31</t>
    <phoneticPr fontId="16"/>
  </si>
  <si>
    <t>2-Ｍ102-32</t>
    <phoneticPr fontId="16"/>
  </si>
  <si>
    <t>2-Ｍ102-33</t>
    <phoneticPr fontId="16"/>
  </si>
  <si>
    <t>2-Ｍ102-41</t>
    <phoneticPr fontId="16"/>
  </si>
  <si>
    <t>2-Ｍ102-42</t>
    <phoneticPr fontId="16"/>
  </si>
  <si>
    <t>2-Ｍ102-43</t>
    <phoneticPr fontId="16"/>
  </si>
  <si>
    <t>2-Ｍ102-51</t>
    <phoneticPr fontId="16"/>
  </si>
  <si>
    <t>2-Ｍ102-52</t>
    <phoneticPr fontId="16"/>
  </si>
  <si>
    <t>2-Ｍ102-53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</si>
  <si>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EPS2-4
2A-2</t>
    </r>
    <r>
      <rPr>
        <sz val="11"/>
        <color theme="1"/>
        <rFont val="游ゴシック"/>
        <family val="2"/>
        <scheme val="minor"/>
      </rPr>
      <t xml:space="preserve">
187.5KV</t>
    </r>
    <phoneticPr fontId="16"/>
  </si>
  <si>
    <t>2-Ｍ103-11</t>
    <phoneticPr fontId="16"/>
  </si>
  <si>
    <t>2-Ｍ103-12</t>
    <phoneticPr fontId="16"/>
  </si>
  <si>
    <t>P-02</t>
    <phoneticPr fontId="16"/>
  </si>
  <si>
    <t>2-Ｍ103-13</t>
    <phoneticPr fontId="16"/>
  </si>
  <si>
    <t>P-03</t>
    <phoneticPr fontId="16"/>
  </si>
  <si>
    <t>2-Ｍ103-21</t>
    <phoneticPr fontId="16"/>
  </si>
  <si>
    <t>2-Ｍ103-22</t>
    <phoneticPr fontId="16"/>
  </si>
  <si>
    <t>P-92</t>
    <phoneticPr fontId="16"/>
  </si>
  <si>
    <t>2-Ｍ103-23</t>
    <phoneticPr fontId="16"/>
  </si>
  <si>
    <t>P-93</t>
    <phoneticPr fontId="16"/>
  </si>
  <si>
    <t>2-Ｍ103-31</t>
    <phoneticPr fontId="16"/>
  </si>
  <si>
    <t>2-Ｍ103-32</t>
    <phoneticPr fontId="16"/>
  </si>
  <si>
    <t>P-82</t>
    <phoneticPr fontId="16"/>
  </si>
  <si>
    <t>2-Ｍ103-33</t>
    <phoneticPr fontId="16"/>
  </si>
  <si>
    <t>P-83</t>
    <phoneticPr fontId="16"/>
  </si>
  <si>
    <t>2-Ｍ103-41</t>
    <phoneticPr fontId="16"/>
  </si>
  <si>
    <t>2-Ｍ103-42</t>
    <phoneticPr fontId="16"/>
  </si>
  <si>
    <t>2-Ｍ103-43</t>
    <phoneticPr fontId="16"/>
  </si>
  <si>
    <t>2-Ｍ103-51</t>
    <phoneticPr fontId="16"/>
  </si>
  <si>
    <t>2-Ｍ103-52</t>
    <phoneticPr fontId="16"/>
  </si>
  <si>
    <t>2-Ｍ103-53</t>
    <phoneticPr fontId="16"/>
  </si>
  <si>
    <t>2-Ｍ103-61</t>
    <phoneticPr fontId="16"/>
  </si>
  <si>
    <t>2-Ｍ103-62</t>
    <phoneticPr fontId="16"/>
  </si>
  <si>
    <t>2-Ｍ103-63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</si>
  <si>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EPS2-1
2B-2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</si>
  <si>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2-Ｍ104-11</t>
    <phoneticPr fontId="16"/>
  </si>
  <si>
    <t>2-Ｍ104-12</t>
    <phoneticPr fontId="16"/>
  </si>
  <si>
    <t>2-Ｍ104-13</t>
    <phoneticPr fontId="16"/>
  </si>
  <si>
    <t>2-Ｍ104-21</t>
    <phoneticPr fontId="16"/>
  </si>
  <si>
    <t>2-Ｍ104-22</t>
    <phoneticPr fontId="16"/>
  </si>
  <si>
    <t>2-Ｍ104-23</t>
    <phoneticPr fontId="16"/>
  </si>
  <si>
    <t>2-Ｍ104-31</t>
    <phoneticPr fontId="16"/>
  </si>
  <si>
    <t>2-Ｍ104-32</t>
    <phoneticPr fontId="16"/>
  </si>
  <si>
    <t>2-Ｍ104-33</t>
    <phoneticPr fontId="16"/>
  </si>
  <si>
    <t>2-Ｍ104-41</t>
    <phoneticPr fontId="16"/>
  </si>
  <si>
    <t>2-Ｍ104-42</t>
    <phoneticPr fontId="16"/>
  </si>
  <si>
    <t>2-Ｍ104-43</t>
    <phoneticPr fontId="16"/>
  </si>
  <si>
    <t>2-Ｍ104-51</t>
    <phoneticPr fontId="16"/>
  </si>
  <si>
    <t>2-Ｍ104-52</t>
    <phoneticPr fontId="16"/>
  </si>
  <si>
    <t>2-Ｍ104-53</t>
    <phoneticPr fontId="16"/>
  </si>
  <si>
    <t>Dホール電灯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</si>
  <si>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EPS3-3
3A-1</t>
    </r>
    <r>
      <rPr>
        <sz val="11"/>
        <color theme="1"/>
        <rFont val="游ゴシック"/>
        <family val="2"/>
        <scheme val="minor"/>
      </rPr>
      <t xml:space="preserve">
1000Ａ
200ＫＶＡ</t>
    </r>
    <phoneticPr fontId="16"/>
  </si>
  <si>
    <t>2-Ｌ201-11</t>
    <phoneticPr fontId="16"/>
  </si>
  <si>
    <t>2-Ｌ201-12</t>
    <phoneticPr fontId="16"/>
  </si>
  <si>
    <t>2-Ｌ201-13</t>
    <phoneticPr fontId="16"/>
  </si>
  <si>
    <t>2-Ｌ201-21</t>
    <phoneticPr fontId="16"/>
  </si>
  <si>
    <t>2-Ｌ201-22</t>
    <phoneticPr fontId="16"/>
  </si>
  <si>
    <t>2-Ｌ201-23</t>
    <phoneticPr fontId="16"/>
  </si>
  <si>
    <t>2-Ｌ201-31</t>
    <phoneticPr fontId="16"/>
  </si>
  <si>
    <t>2-Ｌ201-32</t>
    <phoneticPr fontId="16"/>
  </si>
  <si>
    <t>2-Ｌ201-33</t>
    <phoneticPr fontId="16"/>
  </si>
  <si>
    <t>2-Ｌ201-41</t>
    <phoneticPr fontId="16"/>
  </si>
  <si>
    <t>2-Ｌ201-42</t>
    <phoneticPr fontId="16"/>
  </si>
  <si>
    <t>2-Ｌ201-43</t>
    <phoneticPr fontId="16"/>
  </si>
  <si>
    <t>2-Ｌ201-51</t>
    <phoneticPr fontId="16"/>
  </si>
  <si>
    <t>2-Ｌ201-52</t>
    <phoneticPr fontId="16"/>
  </si>
  <si>
    <t>2-Ｌ201-53</t>
    <phoneticPr fontId="16"/>
  </si>
  <si>
    <t>2-Ｌ201-61</t>
    <phoneticPr fontId="16"/>
  </si>
  <si>
    <t>2-Ｌ201-62</t>
    <phoneticPr fontId="16"/>
  </si>
  <si>
    <t>2-Ｌ201-63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</si>
  <si>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EPS3-2
3B-1</t>
    </r>
    <r>
      <rPr>
        <sz val="11"/>
        <color theme="1"/>
        <rFont val="游ゴシック"/>
        <family val="2"/>
        <scheme val="minor"/>
      </rPr>
      <t xml:space="preserve">
1000Ａ
200ＫＶＡ</t>
    </r>
    <phoneticPr fontId="16"/>
  </si>
  <si>
    <t>2-Ｌ202-11</t>
    <phoneticPr fontId="16"/>
  </si>
  <si>
    <t>2-Ｌ202-12</t>
    <phoneticPr fontId="16"/>
  </si>
  <si>
    <t>2-Ｌ202-13</t>
    <phoneticPr fontId="16"/>
  </si>
  <si>
    <t>2-Ｌ202-21</t>
    <phoneticPr fontId="16"/>
  </si>
  <si>
    <t>2-Ｌ202-22</t>
    <phoneticPr fontId="16"/>
  </si>
  <si>
    <t>2-Ｌ202-23</t>
    <phoneticPr fontId="16"/>
  </si>
  <si>
    <t>2-Ｌ202-31</t>
    <phoneticPr fontId="16"/>
  </si>
  <si>
    <t>2-Ｌ202-32</t>
    <phoneticPr fontId="16"/>
  </si>
  <si>
    <t>2-Ｌ202-33</t>
    <phoneticPr fontId="16"/>
  </si>
  <si>
    <t>2-Ｌ202-41</t>
    <phoneticPr fontId="16"/>
  </si>
  <si>
    <t>2-Ｌ202-42</t>
    <phoneticPr fontId="16"/>
  </si>
  <si>
    <t>2-Ｌ202-43</t>
    <phoneticPr fontId="16"/>
  </si>
  <si>
    <t>2-Ｌ202-51</t>
    <phoneticPr fontId="16"/>
  </si>
  <si>
    <t>2-Ｌ202-52</t>
    <phoneticPr fontId="16"/>
  </si>
  <si>
    <t>2-Ｌ202-53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</si>
  <si>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EPS3-4
3A-2</t>
    </r>
    <r>
      <rPr>
        <sz val="11"/>
        <color theme="1"/>
        <rFont val="游ゴシック"/>
        <family val="2"/>
        <scheme val="minor"/>
      </rPr>
      <t xml:space="preserve">
1000Ａ
200ＫＶＡ</t>
    </r>
    <phoneticPr fontId="16"/>
  </si>
  <si>
    <t>2-Ｌ203-11</t>
    <phoneticPr fontId="16"/>
  </si>
  <si>
    <t>2-Ｌ203-12</t>
    <phoneticPr fontId="16"/>
  </si>
  <si>
    <t>2-Ｌ203-13</t>
    <phoneticPr fontId="16"/>
  </si>
  <si>
    <t>2-Ｌ203-21</t>
    <phoneticPr fontId="16"/>
  </si>
  <si>
    <t>2-Ｌ203-22</t>
    <phoneticPr fontId="16"/>
  </si>
  <si>
    <t>2-Ｌ203-23</t>
    <phoneticPr fontId="16"/>
  </si>
  <si>
    <t>2-Ｌ203-31</t>
    <phoneticPr fontId="16"/>
  </si>
  <si>
    <t>2-Ｌ203-32</t>
    <phoneticPr fontId="16"/>
  </si>
  <si>
    <t>2-Ｌ203-33</t>
    <phoneticPr fontId="16"/>
  </si>
  <si>
    <t>2-Ｌ203-41</t>
    <phoneticPr fontId="16"/>
  </si>
  <si>
    <t>2-Ｌ203-42</t>
    <phoneticPr fontId="16"/>
  </si>
  <si>
    <t>2-Ｌ203-43</t>
    <phoneticPr fontId="16"/>
  </si>
  <si>
    <t>2-Ｌ203-51</t>
    <phoneticPr fontId="16"/>
  </si>
  <si>
    <t>2-Ｌ203-52</t>
    <phoneticPr fontId="16"/>
  </si>
  <si>
    <t>2-Ｌ203-53</t>
    <phoneticPr fontId="16"/>
  </si>
  <si>
    <t>2-Ｌ203-61</t>
    <phoneticPr fontId="16"/>
  </si>
  <si>
    <t>2-Ｌ203-62</t>
    <phoneticPr fontId="16"/>
  </si>
  <si>
    <t>2-Ｌ203-63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</si>
  <si>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EPS3-1
3B-2
</t>
    </r>
    <r>
      <rPr>
        <sz val="11"/>
        <color theme="1"/>
        <rFont val="游ゴシック"/>
        <family val="2"/>
        <scheme val="minor"/>
      </rPr>
      <t>1000Ａ
200ＫＶＡ</t>
    </r>
    <phoneticPr fontId="16"/>
  </si>
  <si>
    <t>2-Ｌ204-11</t>
    <phoneticPr fontId="16"/>
  </si>
  <si>
    <t>2-Ｌ204-12</t>
    <phoneticPr fontId="16"/>
  </si>
  <si>
    <t>2-Ｌ204-13</t>
    <phoneticPr fontId="16"/>
  </si>
  <si>
    <t>2-Ｌ204-21</t>
    <phoneticPr fontId="16"/>
  </si>
  <si>
    <t>2-Ｌ204-22</t>
    <phoneticPr fontId="16"/>
  </si>
  <si>
    <t>2-Ｌ204-23</t>
    <phoneticPr fontId="16"/>
  </si>
  <si>
    <t>2-Ｌ204-31</t>
    <phoneticPr fontId="16"/>
  </si>
  <si>
    <t>2-Ｌ204-32</t>
    <phoneticPr fontId="16"/>
  </si>
  <si>
    <t>2-Ｌ204-33</t>
    <phoneticPr fontId="16"/>
  </si>
  <si>
    <t>2-Ｌ204-41</t>
    <phoneticPr fontId="16"/>
  </si>
  <si>
    <t>2-Ｌ204-42</t>
    <phoneticPr fontId="16"/>
  </si>
  <si>
    <t>2-Ｌ204-43</t>
    <phoneticPr fontId="16"/>
  </si>
  <si>
    <t>2-Ｌ204-51</t>
    <phoneticPr fontId="16"/>
  </si>
  <si>
    <t>2-Ｌ204-52</t>
    <phoneticPr fontId="16"/>
  </si>
  <si>
    <t>2-Ｌ204-53</t>
    <phoneticPr fontId="16"/>
  </si>
  <si>
    <t>Dホール動力</t>
    <rPh sb="4" eb="6">
      <t>ドウリョク</t>
    </rPh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</si>
  <si>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EPS3-3
3A-1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</si>
  <si>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2-Ｍ105-11</t>
    <phoneticPr fontId="16"/>
  </si>
  <si>
    <t>2-Ｍ105-12</t>
    <phoneticPr fontId="16"/>
  </si>
  <si>
    <t>2-Ｍ105-13</t>
    <phoneticPr fontId="16"/>
  </si>
  <si>
    <t>2-Ｍ105-21</t>
    <phoneticPr fontId="16"/>
  </si>
  <si>
    <t>2-Ｍ105-22</t>
    <phoneticPr fontId="16"/>
  </si>
  <si>
    <t>2-Ｍ105-23</t>
    <phoneticPr fontId="16"/>
  </si>
  <si>
    <t>2-Ｍ105-31</t>
    <phoneticPr fontId="16"/>
  </si>
  <si>
    <t>2-Ｍ105-32</t>
    <phoneticPr fontId="16"/>
  </si>
  <si>
    <t>2-Ｍ105-33</t>
    <phoneticPr fontId="16"/>
  </si>
  <si>
    <t>2-Ｍ105-41</t>
    <phoneticPr fontId="16"/>
  </si>
  <si>
    <t>2-Ｍ105-42</t>
    <phoneticPr fontId="16"/>
  </si>
  <si>
    <t>2-Ｍ105-43</t>
    <phoneticPr fontId="16"/>
  </si>
  <si>
    <t>2-Ｍ105-51</t>
    <phoneticPr fontId="16"/>
  </si>
  <si>
    <t>2-Ｍ105-52</t>
    <phoneticPr fontId="16"/>
  </si>
  <si>
    <t>2-Ｍ105-53</t>
    <phoneticPr fontId="16"/>
  </si>
  <si>
    <t>2-Ｍ105-61</t>
    <phoneticPr fontId="16"/>
  </si>
  <si>
    <t>2-Ｍ105-62</t>
    <phoneticPr fontId="16"/>
  </si>
  <si>
    <t>2-Ｍ105-63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</si>
  <si>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EPS3-2
3B-1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</si>
  <si>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2-Ｍ106-11</t>
    <phoneticPr fontId="16"/>
  </si>
  <si>
    <t>2-Ｍ106-12</t>
    <phoneticPr fontId="16"/>
  </si>
  <si>
    <t>2-Ｍ106-13</t>
    <phoneticPr fontId="16"/>
  </si>
  <si>
    <t>2-Ｍ106-21</t>
    <phoneticPr fontId="16"/>
  </si>
  <si>
    <t>2-Ｍ106-22</t>
    <phoneticPr fontId="16"/>
  </si>
  <si>
    <t>2-Ｍ106-23</t>
    <phoneticPr fontId="16"/>
  </si>
  <si>
    <t>2-Ｍ106-31</t>
    <phoneticPr fontId="16"/>
  </si>
  <si>
    <t>2-Ｍ106-32</t>
    <phoneticPr fontId="16"/>
  </si>
  <si>
    <t>2-Ｍ106-33</t>
    <phoneticPr fontId="16"/>
  </si>
  <si>
    <t>2-Ｍ106-41</t>
    <phoneticPr fontId="16"/>
  </si>
  <si>
    <t>2-Ｍ106-42</t>
    <phoneticPr fontId="16"/>
  </si>
  <si>
    <t>2-Ｍ106-43</t>
    <phoneticPr fontId="16"/>
  </si>
  <si>
    <t>2-Ｍ106-51</t>
    <phoneticPr fontId="16"/>
  </si>
  <si>
    <t>2-Ｍ106-52</t>
    <phoneticPr fontId="16"/>
  </si>
  <si>
    <t>2-Ｍ106-53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</si>
  <si>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EPS3-4
3A-2</t>
    </r>
    <r>
      <rPr>
        <sz val="11"/>
        <color theme="1"/>
        <rFont val="游ゴシック"/>
        <family val="2"/>
        <scheme val="minor"/>
      </rPr>
      <t xml:space="preserve">
187.5KV</t>
    </r>
    <phoneticPr fontId="16"/>
  </si>
  <si>
    <t>2-Ｍ107-11</t>
    <phoneticPr fontId="16"/>
  </si>
  <si>
    <t>2-Ｍ107-12</t>
    <phoneticPr fontId="16"/>
  </si>
  <si>
    <t>2-Ｍ107-13</t>
    <phoneticPr fontId="16"/>
  </si>
  <si>
    <t>2-Ｍ107-21</t>
    <phoneticPr fontId="16"/>
  </si>
  <si>
    <t>2-Ｍ107-22</t>
    <phoneticPr fontId="16"/>
  </si>
  <si>
    <t>2-Ｍ107-23</t>
    <phoneticPr fontId="16"/>
  </si>
  <si>
    <t>2-Ｍ107-31</t>
    <phoneticPr fontId="16"/>
  </si>
  <si>
    <t>2-Ｍ107-32</t>
    <phoneticPr fontId="16"/>
  </si>
  <si>
    <t>2-Ｍ107-33</t>
    <phoneticPr fontId="16"/>
  </si>
  <si>
    <t>2-Ｍ107-41</t>
    <phoneticPr fontId="16"/>
  </si>
  <si>
    <t>2-Ｍ108742</t>
    <phoneticPr fontId="16"/>
  </si>
  <si>
    <t>2-Ｍ107-43</t>
    <phoneticPr fontId="16"/>
  </si>
  <si>
    <t>2-Ｍ107-51</t>
    <phoneticPr fontId="16"/>
  </si>
  <si>
    <t>2-Ｍ107-52</t>
    <phoneticPr fontId="16"/>
  </si>
  <si>
    <t>2-Ｍ107-53</t>
    <phoneticPr fontId="16"/>
  </si>
  <si>
    <t>2-Ｍ107-61</t>
    <phoneticPr fontId="16"/>
  </si>
  <si>
    <t>2-Ｍ107-62</t>
    <phoneticPr fontId="16"/>
  </si>
  <si>
    <t>2-Ｍ107-63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</si>
  <si>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EPS3-1
3B-2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</si>
  <si>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2-Ｍ108-11</t>
    <phoneticPr fontId="16"/>
  </si>
  <si>
    <t>2-Ｍ108-12</t>
    <phoneticPr fontId="16"/>
  </si>
  <si>
    <t>2-Ｍ108-13</t>
    <phoneticPr fontId="16"/>
  </si>
  <si>
    <t>2-Ｍ108-21</t>
    <phoneticPr fontId="16"/>
  </si>
  <si>
    <t>2-Ｍ108-22</t>
    <phoneticPr fontId="16"/>
  </si>
  <si>
    <t>2-Ｍ108-23</t>
    <phoneticPr fontId="16"/>
  </si>
  <si>
    <t>2-Ｍ108-31</t>
    <phoneticPr fontId="16"/>
  </si>
  <si>
    <t>2-Ｍ108-32</t>
    <phoneticPr fontId="16"/>
  </si>
  <si>
    <t>2-Ｍ108-33</t>
    <phoneticPr fontId="16"/>
  </si>
  <si>
    <t>2-Ｍ108-41</t>
    <phoneticPr fontId="16"/>
  </si>
  <si>
    <t>2-Ｍ108-42</t>
    <phoneticPr fontId="16"/>
  </si>
  <si>
    <t>2-Ｍ108-43</t>
    <phoneticPr fontId="16"/>
  </si>
  <si>
    <t>2-Ｍ108-51</t>
    <phoneticPr fontId="16"/>
  </si>
  <si>
    <t>2-Ｍ108-52</t>
    <phoneticPr fontId="16"/>
  </si>
  <si>
    <t>2-Ｍ108-53</t>
    <phoneticPr fontId="16"/>
  </si>
  <si>
    <t>Eホール電灯</t>
    <rPh sb="4" eb="6">
      <t>デントウ</t>
    </rPh>
    <phoneticPr fontId="16"/>
  </si>
  <si>
    <r>
      <rPr>
        <b/>
        <sz val="11"/>
        <rFont val="游ゴシック"/>
        <family val="3"/>
        <charset val="128"/>
        <scheme val="minor"/>
      </rPr>
      <t>EPS4-3
4A-1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</si>
  <si>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3-Ｌ101-11</t>
    <phoneticPr fontId="16"/>
  </si>
  <si>
    <t>3-Ｌ101-12</t>
    <phoneticPr fontId="16"/>
  </si>
  <si>
    <t>3-Ｌ101-13</t>
    <phoneticPr fontId="16"/>
  </si>
  <si>
    <t>3-Ｌ101-21</t>
    <phoneticPr fontId="16"/>
  </si>
  <si>
    <t>3-Ｌ101-22</t>
    <phoneticPr fontId="16"/>
  </si>
  <si>
    <t>3-Ｌ101-23</t>
    <phoneticPr fontId="16"/>
  </si>
  <si>
    <t>3-Ｌ101-31</t>
    <phoneticPr fontId="16"/>
  </si>
  <si>
    <t>3-Ｌ101-32</t>
    <phoneticPr fontId="16"/>
  </si>
  <si>
    <t>3-Ｌ101-33</t>
    <phoneticPr fontId="16"/>
  </si>
  <si>
    <t>3-Ｌ101-41</t>
    <phoneticPr fontId="16"/>
  </si>
  <si>
    <t>3-Ｌ101-42</t>
    <phoneticPr fontId="16"/>
  </si>
  <si>
    <t>3-Ｌ101-43</t>
    <phoneticPr fontId="16"/>
  </si>
  <si>
    <t>3-Ｌ101-51</t>
    <phoneticPr fontId="16"/>
  </si>
  <si>
    <t>3-Ｌ101-52</t>
    <phoneticPr fontId="16"/>
  </si>
  <si>
    <t>3-Ｌ101-53</t>
    <phoneticPr fontId="16"/>
  </si>
  <si>
    <t>3-Ｌ101-61</t>
    <phoneticPr fontId="16"/>
  </si>
  <si>
    <t>3-Ｌ101-62</t>
    <phoneticPr fontId="16"/>
  </si>
  <si>
    <t>3-Ｌ101-63</t>
    <phoneticPr fontId="16"/>
  </si>
  <si>
    <r>
      <rPr>
        <b/>
        <sz val="11"/>
        <rFont val="游ゴシック"/>
        <family val="3"/>
        <charset val="128"/>
        <scheme val="minor"/>
      </rPr>
      <t>EPS4-2
4B-1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</si>
  <si>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3-Ｌ102-11</t>
    <phoneticPr fontId="16"/>
  </si>
  <si>
    <t>3-Ｌ102-12</t>
    <phoneticPr fontId="16"/>
  </si>
  <si>
    <t>3-Ｌ102-13</t>
    <phoneticPr fontId="16"/>
  </si>
  <si>
    <t>3-Ｌ102-21</t>
    <phoneticPr fontId="16"/>
  </si>
  <si>
    <t>3-Ｌ102-22</t>
    <phoneticPr fontId="16"/>
  </si>
  <si>
    <t>3-Ｌ102-23</t>
    <phoneticPr fontId="16"/>
  </si>
  <si>
    <t>3-Ｌ102-31</t>
    <phoneticPr fontId="16"/>
  </si>
  <si>
    <t>3-Ｌ102-32</t>
    <phoneticPr fontId="16"/>
  </si>
  <si>
    <t>3-Ｌ102-33</t>
    <phoneticPr fontId="16"/>
  </si>
  <si>
    <t>3-Ｌ102-41</t>
    <phoneticPr fontId="16"/>
  </si>
  <si>
    <t>3-Ｌ102-42</t>
    <phoneticPr fontId="16"/>
  </si>
  <si>
    <t>3-Ｌ102-43</t>
    <phoneticPr fontId="16"/>
  </si>
  <si>
    <t>3-Ｌ102-51</t>
    <phoneticPr fontId="16"/>
  </si>
  <si>
    <t>3-Ｌ102-52</t>
    <phoneticPr fontId="16"/>
  </si>
  <si>
    <t>3-Ｌ102-53</t>
    <phoneticPr fontId="16"/>
  </si>
  <si>
    <r>
      <rPr>
        <b/>
        <sz val="11"/>
        <rFont val="游ゴシック"/>
        <family val="3"/>
        <charset val="128"/>
        <scheme val="minor"/>
      </rPr>
      <t>EPS4-4
4A-2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</si>
  <si>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3-Ｌ103-11</t>
    <phoneticPr fontId="16"/>
  </si>
  <si>
    <t>3-Ｌ103-12</t>
    <phoneticPr fontId="16"/>
  </si>
  <si>
    <t>3-Ｌ103-13</t>
    <phoneticPr fontId="16"/>
  </si>
  <si>
    <t>3-Ｌ103-21</t>
    <phoneticPr fontId="16"/>
  </si>
  <si>
    <t>3-Ｌ103-22</t>
    <phoneticPr fontId="16"/>
  </si>
  <si>
    <t>3-Ｌ103-23</t>
    <phoneticPr fontId="16"/>
  </si>
  <si>
    <t>3-Ｌ103-31</t>
    <phoneticPr fontId="16"/>
  </si>
  <si>
    <t>3-Ｌ103-32</t>
    <phoneticPr fontId="16"/>
  </si>
  <si>
    <t>3-Ｌ103-33</t>
    <phoneticPr fontId="16"/>
  </si>
  <si>
    <t>3-Ｌ103-41</t>
    <phoneticPr fontId="16"/>
  </si>
  <si>
    <t>3-Ｌ103-42</t>
    <phoneticPr fontId="16"/>
  </si>
  <si>
    <t>3-Ｌ103-43</t>
    <phoneticPr fontId="16"/>
  </si>
  <si>
    <t>3-Ｌ103-51</t>
    <phoneticPr fontId="16"/>
  </si>
  <si>
    <t>3-Ｌ103-52</t>
    <phoneticPr fontId="16"/>
  </si>
  <si>
    <t>3-Ｌ103-53</t>
    <phoneticPr fontId="16"/>
  </si>
  <si>
    <t>3-Ｌ103-61</t>
    <phoneticPr fontId="16"/>
  </si>
  <si>
    <t>3-Ｌ103-62</t>
    <phoneticPr fontId="16"/>
  </si>
  <si>
    <t>3-Ｌ103-63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</si>
  <si>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EPS4-1
4B-2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</si>
  <si>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3-Ｌ104-11</t>
    <phoneticPr fontId="16"/>
  </si>
  <si>
    <t>3-Ｌ104-12</t>
    <phoneticPr fontId="16"/>
  </si>
  <si>
    <t>3-Ｌ104-13</t>
    <phoneticPr fontId="16"/>
  </si>
  <si>
    <t>3-Ｌ104-21</t>
    <phoneticPr fontId="16"/>
  </si>
  <si>
    <t>3-Ｌ104-22</t>
    <phoneticPr fontId="16"/>
  </si>
  <si>
    <t>3-Ｌ104-23</t>
    <phoneticPr fontId="16"/>
  </si>
  <si>
    <t>3-Ｌ104-31</t>
    <phoneticPr fontId="16"/>
  </si>
  <si>
    <t>3-Ｌ104-32</t>
    <phoneticPr fontId="16"/>
  </si>
  <si>
    <t>3-Ｌ104-33</t>
    <phoneticPr fontId="16"/>
  </si>
  <si>
    <t>3-Ｌ104-41</t>
    <phoneticPr fontId="16"/>
  </si>
  <si>
    <t>3-Ｌ104-42</t>
    <phoneticPr fontId="16"/>
  </si>
  <si>
    <t>3-Ｌ104-43</t>
    <phoneticPr fontId="16"/>
  </si>
  <si>
    <t>3-Ｌ104-51</t>
    <phoneticPr fontId="16"/>
  </si>
  <si>
    <t>3-Ｌ104-52</t>
    <phoneticPr fontId="16"/>
  </si>
  <si>
    <t>3-Ｌ104-53</t>
    <phoneticPr fontId="16"/>
  </si>
  <si>
    <t>Eホール動力</t>
    <rPh sb="4" eb="6">
      <t>ドウリョク</t>
    </rPh>
    <phoneticPr fontId="16"/>
  </si>
  <si>
    <t>EPS4-3</t>
    <phoneticPr fontId="16"/>
  </si>
  <si>
    <t>3-Ｍ101-11</t>
    <phoneticPr fontId="16"/>
  </si>
  <si>
    <t>4A-1</t>
    <phoneticPr fontId="16"/>
  </si>
  <si>
    <t>3-Ｍ101-21</t>
    <phoneticPr fontId="16"/>
  </si>
  <si>
    <t>3-Ｍ101-31</t>
    <phoneticPr fontId="16"/>
  </si>
  <si>
    <t>3-Ｍ101-41</t>
    <phoneticPr fontId="16"/>
  </si>
  <si>
    <t>3-Ｍ101-51</t>
    <phoneticPr fontId="16"/>
  </si>
  <si>
    <t>3-Ｍ101-61</t>
    <phoneticPr fontId="16"/>
  </si>
  <si>
    <t>EPS4-2</t>
    <phoneticPr fontId="16"/>
  </si>
  <si>
    <t>3-Ｍ102-11</t>
    <phoneticPr fontId="16"/>
  </si>
  <si>
    <t>4B-1</t>
    <phoneticPr fontId="16"/>
  </si>
  <si>
    <t>3-Ｍ102-21</t>
    <phoneticPr fontId="16"/>
  </si>
  <si>
    <t>3-Ｍ102-31</t>
    <phoneticPr fontId="16"/>
  </si>
  <si>
    <t>3-Ｍ102-41</t>
    <phoneticPr fontId="16"/>
  </si>
  <si>
    <t>3-Ｍ102-51</t>
    <phoneticPr fontId="16"/>
  </si>
  <si>
    <t>62.5ＫＶＡ　　　　　　　　　　　　　　　　　　 荷 設 備 合 計</t>
    <rPh sb="26" eb="27">
      <t>ニ</t>
    </rPh>
    <rPh sb="28" eb="29">
      <t>セツ</t>
    </rPh>
    <rPh sb="30" eb="31">
      <t>ビ</t>
    </rPh>
    <rPh sb="32" eb="33">
      <t>ゴウ</t>
    </rPh>
    <rPh sb="34" eb="35">
      <t>ケイ</t>
    </rPh>
    <phoneticPr fontId="16"/>
  </si>
  <si>
    <t>EPS4-4</t>
    <phoneticPr fontId="16"/>
  </si>
  <si>
    <t>3-Ｍ103-11</t>
    <phoneticPr fontId="16"/>
  </si>
  <si>
    <t>4A-2</t>
    <phoneticPr fontId="16"/>
  </si>
  <si>
    <t>3-Ｍ103-21</t>
    <phoneticPr fontId="16"/>
  </si>
  <si>
    <t>3-Ｍ103-31</t>
    <phoneticPr fontId="16"/>
  </si>
  <si>
    <t>3-Ｍ103-41</t>
    <phoneticPr fontId="16"/>
  </si>
  <si>
    <t>3-Ｍ103-51</t>
    <phoneticPr fontId="16"/>
  </si>
  <si>
    <t>3-Ｍ103-61</t>
    <phoneticPr fontId="16"/>
  </si>
  <si>
    <t>EPS4-1</t>
    <phoneticPr fontId="16"/>
  </si>
  <si>
    <t>3-Ｍ104-11</t>
    <phoneticPr fontId="16"/>
  </si>
  <si>
    <t>4B-2</t>
    <phoneticPr fontId="16"/>
  </si>
  <si>
    <t>3-Ｍ104-21</t>
    <phoneticPr fontId="16"/>
  </si>
  <si>
    <t>3-Ｍ104-31</t>
    <phoneticPr fontId="16"/>
  </si>
  <si>
    <t>3-Ｍ104-41</t>
    <phoneticPr fontId="16"/>
  </si>
  <si>
    <t>3-Ｍ104-51</t>
    <phoneticPr fontId="16"/>
  </si>
  <si>
    <t>Fホール電灯</t>
    <rPh sb="4" eb="6">
      <t>デントウ</t>
    </rPh>
    <phoneticPr fontId="16"/>
  </si>
  <si>
    <r>
      <rPr>
        <b/>
        <sz val="11"/>
        <rFont val="游ゴシック"/>
        <family val="3"/>
        <charset val="128"/>
        <scheme val="minor"/>
      </rPr>
      <t>EPS5-3
5A-1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</si>
  <si>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3-Ｌ201-11</t>
    <phoneticPr fontId="16"/>
  </si>
  <si>
    <t>3-Ｌ201-12</t>
    <phoneticPr fontId="16"/>
  </si>
  <si>
    <t>3-Ｌ201-13</t>
    <phoneticPr fontId="16"/>
  </si>
  <si>
    <t>3-Ｌ201-21</t>
    <phoneticPr fontId="16"/>
  </si>
  <si>
    <t>3-Ｌ201-22</t>
    <phoneticPr fontId="16"/>
  </si>
  <si>
    <t>3-Ｌ201-23</t>
    <phoneticPr fontId="16"/>
  </si>
  <si>
    <t>3-Ｌ201-31</t>
    <phoneticPr fontId="16"/>
  </si>
  <si>
    <t>3-Ｌ201-32</t>
    <phoneticPr fontId="16"/>
  </si>
  <si>
    <t>3-Ｌ201-33</t>
    <phoneticPr fontId="16"/>
  </si>
  <si>
    <t>3-Ｌ201-41</t>
    <phoneticPr fontId="16"/>
  </si>
  <si>
    <t>3-Ｌ201-42</t>
    <phoneticPr fontId="16"/>
  </si>
  <si>
    <t>3-Ｌ201-43</t>
    <phoneticPr fontId="16"/>
  </si>
  <si>
    <t>3-Ｌ201-51</t>
    <phoneticPr fontId="16"/>
  </si>
  <si>
    <t>3-Ｌ201-52</t>
    <phoneticPr fontId="16"/>
  </si>
  <si>
    <t>3-Ｌ201-53</t>
    <phoneticPr fontId="16"/>
  </si>
  <si>
    <t>3-Ｌ201-61</t>
    <phoneticPr fontId="16"/>
  </si>
  <si>
    <t>3-Ｌ201-62</t>
    <phoneticPr fontId="16"/>
  </si>
  <si>
    <t>3-Ｌ201-63</t>
    <phoneticPr fontId="16"/>
  </si>
  <si>
    <r>
      <rPr>
        <b/>
        <sz val="11"/>
        <rFont val="游ゴシック"/>
        <family val="3"/>
        <charset val="128"/>
        <scheme val="minor"/>
      </rPr>
      <t>EPS5-2
5B-1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</si>
  <si>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3-Ｌ202-11</t>
    <phoneticPr fontId="16"/>
  </si>
  <si>
    <t>3-Ｌ202-12</t>
    <phoneticPr fontId="16"/>
  </si>
  <si>
    <t>3-Ｌ202-13</t>
    <phoneticPr fontId="16"/>
  </si>
  <si>
    <t>3-Ｌ202-21</t>
    <phoneticPr fontId="16"/>
  </si>
  <si>
    <t>3-Ｌ202-22</t>
    <phoneticPr fontId="16"/>
  </si>
  <si>
    <t>3-Ｌ202-23</t>
    <phoneticPr fontId="16"/>
  </si>
  <si>
    <t>3-Ｌ202-31</t>
    <phoneticPr fontId="16"/>
  </si>
  <si>
    <t>3-Ｌ202-32</t>
    <phoneticPr fontId="16"/>
  </si>
  <si>
    <t>3-Ｌ202-33</t>
    <phoneticPr fontId="16"/>
  </si>
  <si>
    <t>3-Ｌ202-41</t>
    <phoneticPr fontId="16"/>
  </si>
  <si>
    <t>3-Ｌ202-42</t>
    <phoneticPr fontId="16"/>
  </si>
  <si>
    <t>3-Ｌ202-43</t>
    <phoneticPr fontId="16"/>
  </si>
  <si>
    <t>3-Ｌ202-51</t>
    <phoneticPr fontId="16"/>
  </si>
  <si>
    <t>3-Ｌ202-52</t>
    <phoneticPr fontId="16"/>
  </si>
  <si>
    <t>3-Ｌ202-53</t>
    <phoneticPr fontId="16"/>
  </si>
  <si>
    <r>
      <rPr>
        <b/>
        <sz val="11"/>
        <rFont val="游ゴシック"/>
        <family val="3"/>
        <charset val="128"/>
        <scheme val="minor"/>
      </rPr>
      <t>EPS5-4
5A-2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</si>
  <si>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3-Ｌ203-11</t>
    <phoneticPr fontId="16"/>
  </si>
  <si>
    <t>3-Ｌ203-12</t>
    <phoneticPr fontId="16"/>
  </si>
  <si>
    <t>3-Ｌ203-13</t>
    <phoneticPr fontId="16"/>
  </si>
  <si>
    <t>3-Ｌ203-21</t>
    <phoneticPr fontId="16"/>
  </si>
  <si>
    <t>3-Ｌ203-22</t>
    <phoneticPr fontId="16"/>
  </si>
  <si>
    <t>3-Ｌ203-23</t>
    <phoneticPr fontId="16"/>
  </si>
  <si>
    <t>3-Ｌ203-31</t>
    <phoneticPr fontId="16"/>
  </si>
  <si>
    <t>3-Ｌ203-32</t>
    <phoneticPr fontId="16"/>
  </si>
  <si>
    <t>3-Ｌ203-33</t>
    <phoneticPr fontId="16"/>
  </si>
  <si>
    <t>3-Ｌ203-41</t>
    <phoneticPr fontId="16"/>
  </si>
  <si>
    <t>3-Ｌ203-42</t>
    <phoneticPr fontId="16"/>
  </si>
  <si>
    <t>3-Ｌ203-43</t>
    <phoneticPr fontId="16"/>
  </si>
  <si>
    <t>3-Ｌ203-51</t>
    <phoneticPr fontId="16"/>
  </si>
  <si>
    <t>3-Ｌ203-52</t>
    <phoneticPr fontId="16"/>
  </si>
  <si>
    <t>3-Ｌ203-53</t>
    <phoneticPr fontId="16"/>
  </si>
  <si>
    <t>3-Ｌ203-61</t>
    <phoneticPr fontId="16"/>
  </si>
  <si>
    <t>3-Ｌ203-62</t>
    <phoneticPr fontId="16"/>
  </si>
  <si>
    <t>3-Ｌ203-63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</si>
  <si>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EPS5-1
5B-2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</si>
  <si>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3-Ｌ204-11</t>
    <phoneticPr fontId="16"/>
  </si>
  <si>
    <t>3-Ｌ204-12</t>
    <phoneticPr fontId="16"/>
  </si>
  <si>
    <t>3-Ｌ204-13</t>
    <phoneticPr fontId="16"/>
  </si>
  <si>
    <t>3-Ｌ204-21</t>
    <phoneticPr fontId="16"/>
  </si>
  <si>
    <t>3-Ｌ204-22</t>
    <phoneticPr fontId="16"/>
  </si>
  <si>
    <t>3-Ｌ204-23</t>
    <phoneticPr fontId="16"/>
  </si>
  <si>
    <t>3-Ｌ204-31</t>
    <phoneticPr fontId="16"/>
  </si>
  <si>
    <t>3-Ｌ204-32</t>
    <phoneticPr fontId="16"/>
  </si>
  <si>
    <t>3-Ｌ204-33</t>
    <phoneticPr fontId="16"/>
  </si>
  <si>
    <t>3-Ｌ204-41</t>
    <phoneticPr fontId="16"/>
  </si>
  <si>
    <t>3-Ｌ204-42</t>
    <phoneticPr fontId="16"/>
  </si>
  <si>
    <t>3-Ｌ204-43</t>
    <phoneticPr fontId="16"/>
  </si>
  <si>
    <t>3-Ｌ204-51</t>
    <phoneticPr fontId="16"/>
  </si>
  <si>
    <t>3-Ｌ204-52</t>
    <phoneticPr fontId="16"/>
  </si>
  <si>
    <t>3-Ｌ204-53</t>
    <phoneticPr fontId="16"/>
  </si>
  <si>
    <t>Fホール動力</t>
    <rPh sb="4" eb="6">
      <t>ドウリョク</t>
    </rPh>
    <phoneticPr fontId="16"/>
  </si>
  <si>
    <t>EPS5-3</t>
    <phoneticPr fontId="16"/>
  </si>
  <si>
    <t>3-Ｍ105-11</t>
    <phoneticPr fontId="16"/>
  </si>
  <si>
    <t>5A-1</t>
    <phoneticPr fontId="16"/>
  </si>
  <si>
    <t>3-Ｍ105-21</t>
    <phoneticPr fontId="16"/>
  </si>
  <si>
    <t>3-Ｍ105-31</t>
    <phoneticPr fontId="16"/>
  </si>
  <si>
    <t>3-Ｍ105-41</t>
    <phoneticPr fontId="16"/>
  </si>
  <si>
    <t>3-Ｍ105-51</t>
    <phoneticPr fontId="16"/>
  </si>
  <si>
    <t>3-Ｍ105-61</t>
    <phoneticPr fontId="16"/>
  </si>
  <si>
    <t>EPS5-2</t>
    <phoneticPr fontId="16"/>
  </si>
  <si>
    <t>3-Ｍ106-11</t>
    <phoneticPr fontId="16"/>
  </si>
  <si>
    <t>5B-1</t>
    <phoneticPr fontId="16"/>
  </si>
  <si>
    <t>3-Ｍ106-21</t>
    <phoneticPr fontId="16"/>
  </si>
  <si>
    <t>3-Ｍ106-31</t>
    <phoneticPr fontId="16"/>
  </si>
  <si>
    <t>3-Ｍ106-41</t>
    <phoneticPr fontId="16"/>
  </si>
  <si>
    <t>3-Ｍ106-51</t>
    <phoneticPr fontId="16"/>
  </si>
  <si>
    <t>EPS5-4</t>
    <phoneticPr fontId="16"/>
  </si>
  <si>
    <t>3-Ｍ107-11</t>
    <phoneticPr fontId="16"/>
  </si>
  <si>
    <t>5A-2</t>
    <phoneticPr fontId="16"/>
  </si>
  <si>
    <t>3-Ｍ107-21</t>
    <phoneticPr fontId="16"/>
  </si>
  <si>
    <t>3-Ｍ107-31</t>
    <phoneticPr fontId="16"/>
  </si>
  <si>
    <t>3-Ｍ107-41</t>
    <phoneticPr fontId="16"/>
  </si>
  <si>
    <t>3-Ｍ107-51</t>
    <phoneticPr fontId="16"/>
  </si>
  <si>
    <t>3-Ｍ107-61</t>
    <phoneticPr fontId="16"/>
  </si>
  <si>
    <t>EPS5-1</t>
    <phoneticPr fontId="16"/>
  </si>
  <si>
    <t>3-Ｍ108-11</t>
    <phoneticPr fontId="16"/>
  </si>
  <si>
    <t>5B-2</t>
    <phoneticPr fontId="16"/>
  </si>
  <si>
    <t>3-Ｍ108-21</t>
    <phoneticPr fontId="16"/>
  </si>
  <si>
    <t>3-Ｍ108-31</t>
    <phoneticPr fontId="16"/>
  </si>
  <si>
    <t>3-Ｍ108-41</t>
    <phoneticPr fontId="16"/>
  </si>
  <si>
    <t>3-Ｍ108-51</t>
    <phoneticPr fontId="16"/>
  </si>
  <si>
    <t>Ver. 2023.4.1</t>
    <phoneticPr fontId="16"/>
  </si>
  <si>
    <t>Ａホール電灯</t>
    <rPh sb="4" eb="6">
      <t>デントウ</t>
    </rPh>
    <phoneticPr fontId="16"/>
  </si>
  <si>
    <r>
      <rPr>
        <b/>
        <sz val="11"/>
        <rFont val="游ゴシック"/>
        <family val="3"/>
        <charset val="128"/>
        <scheme val="minor"/>
      </rPr>
      <t>EPS6-2
6Ｃ-1</t>
    </r>
    <r>
      <rPr>
        <sz val="11"/>
        <rFont val="游ゴシック"/>
        <family val="3"/>
        <charset val="128"/>
        <scheme val="minor"/>
      </rPr>
      <t xml:space="preserve">
1000Ａ
</t>
    </r>
    <r>
      <rPr>
        <b/>
        <sz val="11"/>
        <rFont val="游ゴシック"/>
        <family val="3"/>
        <charset val="128"/>
        <scheme val="minor"/>
      </rPr>
      <t>200ＫＶＡ</t>
    </r>
    <phoneticPr fontId="16"/>
  </si>
  <si>
    <t>4-Ｌ101-11</t>
    <phoneticPr fontId="16"/>
  </si>
  <si>
    <t>4-Ｌ101-12</t>
  </si>
  <si>
    <t>4-Ｌ101-13</t>
  </si>
  <si>
    <t>L-73</t>
  </si>
  <si>
    <t>4-Ｌ101-14</t>
    <phoneticPr fontId="16"/>
  </si>
  <si>
    <t>L-74</t>
  </si>
  <si>
    <t>4-Ｌ101-21</t>
    <phoneticPr fontId="16"/>
  </si>
  <si>
    <t>100/200Ｖ</t>
    <phoneticPr fontId="16"/>
  </si>
  <si>
    <t>4-Ｌ101-22</t>
  </si>
  <si>
    <t>4-Ｌ101-23</t>
  </si>
  <si>
    <t>L-63</t>
  </si>
  <si>
    <t>4-Ｌ101-24</t>
  </si>
  <si>
    <t>L-64</t>
  </si>
  <si>
    <t>4-Ｌ101-31</t>
    <phoneticPr fontId="16"/>
  </si>
  <si>
    <t>4-Ｌ101-32</t>
  </si>
  <si>
    <t>L-52</t>
  </si>
  <si>
    <t>4-Ｌ101-33</t>
  </si>
  <si>
    <t>L-53</t>
  </si>
  <si>
    <t>4-Ｌ101-34</t>
  </si>
  <si>
    <t>L-54</t>
  </si>
  <si>
    <t>4-Ｌ101-41</t>
    <phoneticPr fontId="16"/>
  </si>
  <si>
    <t>4-Ｌ101-42</t>
  </si>
  <si>
    <t>4-Ｌ101-43</t>
  </si>
  <si>
    <t>L-43</t>
  </si>
  <si>
    <t>4-Ｌ101-44</t>
  </si>
  <si>
    <t>L-44</t>
  </si>
  <si>
    <r>
      <rPr>
        <b/>
        <sz val="11"/>
        <rFont val="游ゴシック"/>
        <family val="3"/>
        <charset val="128"/>
        <scheme val="minor"/>
      </rPr>
      <t>EPS6-1
6Ｃ-2</t>
    </r>
    <r>
      <rPr>
        <sz val="11"/>
        <rFont val="游ゴシック"/>
        <family val="3"/>
        <charset val="128"/>
        <scheme val="minor"/>
      </rPr>
      <t xml:space="preserve">
1000Ａ
</t>
    </r>
    <r>
      <rPr>
        <b/>
        <sz val="11"/>
        <rFont val="游ゴシック"/>
        <family val="3"/>
        <charset val="128"/>
        <scheme val="minor"/>
      </rPr>
      <t>200ＫＶＡ</t>
    </r>
    <phoneticPr fontId="16"/>
  </si>
  <si>
    <t>4-Ｌ102-11</t>
    <phoneticPr fontId="16"/>
  </si>
  <si>
    <t>L-78</t>
    <phoneticPr fontId="16"/>
  </si>
  <si>
    <t>4-Ｌ102-12</t>
  </si>
  <si>
    <t>L-77</t>
    <phoneticPr fontId="16"/>
  </si>
  <si>
    <t>4-Ｌ102-13</t>
  </si>
  <si>
    <t>4-Ｌ102-14</t>
  </si>
  <si>
    <t>4-Ｌ102-21</t>
    <phoneticPr fontId="16"/>
  </si>
  <si>
    <t>L-68</t>
    <phoneticPr fontId="16"/>
  </si>
  <si>
    <t>4-Ｌ102-22</t>
  </si>
  <si>
    <t>L-67</t>
    <phoneticPr fontId="16"/>
  </si>
  <si>
    <t>4-Ｌ102-23</t>
  </si>
  <si>
    <t>4-Ｌ102-24</t>
  </si>
  <si>
    <t>4-Ｌ102-31</t>
    <phoneticPr fontId="16"/>
  </si>
  <si>
    <t>L-58</t>
    <phoneticPr fontId="16"/>
  </si>
  <si>
    <t>4-Ｌ102-32</t>
  </si>
  <si>
    <t>L-57</t>
    <phoneticPr fontId="16"/>
  </si>
  <si>
    <t>4-Ｌ102-33</t>
  </si>
  <si>
    <t>4-Ｌ102-34</t>
  </si>
  <si>
    <t>4-Ｌ102-41</t>
    <phoneticPr fontId="16"/>
  </si>
  <si>
    <t>L-48</t>
    <phoneticPr fontId="16"/>
  </si>
  <si>
    <t>4-Ｌ102-42</t>
  </si>
  <si>
    <t>L-47</t>
    <phoneticPr fontId="16"/>
  </si>
  <si>
    <t>4-Ｌ102-43</t>
  </si>
  <si>
    <t>4-Ｌ102-44</t>
  </si>
  <si>
    <r>
      <rPr>
        <b/>
        <sz val="11"/>
        <rFont val="游ゴシック"/>
        <family val="3"/>
        <charset val="128"/>
        <scheme val="minor"/>
      </rPr>
      <t>EPS6-3
6Ｃ-3</t>
    </r>
    <r>
      <rPr>
        <sz val="11"/>
        <rFont val="游ゴシック"/>
        <family val="3"/>
        <charset val="128"/>
        <scheme val="minor"/>
      </rPr>
      <t xml:space="preserve">
1000Ａ
</t>
    </r>
    <r>
      <rPr>
        <b/>
        <sz val="11"/>
        <rFont val="游ゴシック"/>
        <family val="3"/>
        <charset val="128"/>
        <scheme val="minor"/>
      </rPr>
      <t>200ＫＶＡ</t>
    </r>
    <phoneticPr fontId="16"/>
  </si>
  <si>
    <t>4-Ｌ103-11</t>
    <phoneticPr fontId="16"/>
  </si>
  <si>
    <t>4-Ｌ103-12</t>
  </si>
  <si>
    <t>L-2</t>
  </si>
  <si>
    <t>4-Ｌ103-13</t>
  </si>
  <si>
    <t>L-3</t>
  </si>
  <si>
    <t>4-Ｌ103-14</t>
  </si>
  <si>
    <t>L-4</t>
  </si>
  <si>
    <t>4-Ｌ103-21</t>
    <phoneticPr fontId="16"/>
  </si>
  <si>
    <t>4-Ｌ103-22</t>
  </si>
  <si>
    <t>4-Ｌ103-23</t>
  </si>
  <si>
    <t>4-Ｌ103-24</t>
  </si>
  <si>
    <t>4-Ｌ103-31</t>
    <phoneticPr fontId="16"/>
  </si>
  <si>
    <t>4-Ｌ103-32</t>
  </si>
  <si>
    <t>4-Ｌ103-33</t>
  </si>
  <si>
    <t>4-Ｌ103-34</t>
  </si>
  <si>
    <t>4-Ｌ103-41</t>
    <phoneticPr fontId="16"/>
  </si>
  <si>
    <t>4-Ｌ103-42</t>
  </si>
  <si>
    <t>4-Ｌ103-43</t>
  </si>
  <si>
    <t>L-33</t>
  </si>
  <si>
    <t>4-Ｌ103-44</t>
  </si>
  <si>
    <t>L-34</t>
  </si>
  <si>
    <r>
      <rPr>
        <b/>
        <sz val="11"/>
        <rFont val="游ゴシック"/>
        <family val="3"/>
        <charset val="128"/>
        <scheme val="minor"/>
      </rPr>
      <t>EPS6-4
6Ｃ-4</t>
    </r>
    <r>
      <rPr>
        <sz val="11"/>
        <rFont val="游ゴシック"/>
        <family val="3"/>
        <charset val="128"/>
        <scheme val="minor"/>
      </rPr>
      <t xml:space="preserve">
1000Ａ
</t>
    </r>
    <r>
      <rPr>
        <b/>
        <sz val="11"/>
        <rFont val="游ゴシック"/>
        <family val="3"/>
        <charset val="128"/>
        <scheme val="minor"/>
      </rPr>
      <t>200ＫＶＡ</t>
    </r>
    <phoneticPr fontId="16"/>
  </si>
  <si>
    <t>4-Ｌ104-11</t>
    <phoneticPr fontId="16"/>
  </si>
  <si>
    <t>L-8</t>
    <phoneticPr fontId="16"/>
  </si>
  <si>
    <t>4-Ｌ104-12</t>
  </si>
  <si>
    <t>L-7</t>
    <phoneticPr fontId="16"/>
  </si>
  <si>
    <t>4-Ｌ104-13</t>
  </si>
  <si>
    <t>4-Ｌ104-14</t>
  </si>
  <si>
    <t>4-Ｌ104-21</t>
    <phoneticPr fontId="16"/>
  </si>
  <si>
    <t>L-18</t>
    <phoneticPr fontId="16"/>
  </si>
  <si>
    <t>4-Ｌ104-22</t>
  </si>
  <si>
    <t>L-17</t>
    <phoneticPr fontId="16"/>
  </si>
  <si>
    <t>4-Ｌ104-23</t>
  </si>
  <si>
    <t>4-Ｌ104-24</t>
  </si>
  <si>
    <t>4-Ｌ104-31</t>
    <phoneticPr fontId="16"/>
  </si>
  <si>
    <t>L-28</t>
    <phoneticPr fontId="16"/>
  </si>
  <si>
    <t>4-Ｌ104-32</t>
  </si>
  <si>
    <t>L-27</t>
    <phoneticPr fontId="16"/>
  </si>
  <si>
    <t>4-Ｌ104-33</t>
  </si>
  <si>
    <t>4-Ｌ104-34</t>
  </si>
  <si>
    <t>4-Ｌ104-41</t>
    <phoneticPr fontId="16"/>
  </si>
  <si>
    <t>L-38</t>
    <phoneticPr fontId="16"/>
  </si>
  <si>
    <t>4-Ｌ104-42</t>
  </si>
  <si>
    <t>L-37</t>
    <phoneticPr fontId="16"/>
  </si>
  <si>
    <t>4-Ｌ104-43</t>
  </si>
  <si>
    <t>4-Ｌ104-44</t>
  </si>
  <si>
    <t>電気主任技術者</t>
    <rPh sb="0" eb="7">
      <t>デンキシュニンギジュツシャ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</si>
</sst>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81" formatCode="#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505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36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0" fillId="0" borderId="20" xfId="0" applyBorder="1"/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6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vertical="center"/>
      <protection locked="0"/>
    </xf>
    <xf numFmtId="176" fontId="1" fillId="0" borderId="0" xfId="1" applyNumberFormat="1" applyAlignment="1" applyProtection="1">
      <alignment vertical="center"/>
      <protection locked="0"/>
    </xf>
    <xf numFmtId="0" fontId="17" fillId="0" borderId="22" xfId="1" applyFont="1" applyBorder="1" applyAlignment="1" applyProtection="1">
      <alignment vertical="center"/>
      <protection locked="0"/>
    </xf>
    <xf numFmtId="0" fontId="1" fillId="0" borderId="0" xfId="1"/>
    <xf numFmtId="0" fontId="1" fillId="0" borderId="0" xfId="1" applyAlignment="1" applyProtection="1">
      <alignment horizontal="left" vertical="center"/>
      <protection locked="0"/>
    </xf>
    <xf numFmtId="0" fontId="18" fillId="0" borderId="14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177" fontId="19" fillId="0" borderId="39" xfId="1" applyNumberFormat="1" applyFont="1" applyBorder="1" applyAlignment="1" applyProtection="1">
      <alignment horizontal="center" vertical="center" wrapText="1"/>
      <protection locked="0"/>
    </xf>
    <xf numFmtId="0" fontId="1" fillId="0" borderId="37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40" xfId="1" applyBorder="1" applyAlignment="1" applyProtection="1">
      <alignment horizontal="center" vertical="center"/>
      <protection locked="0"/>
    </xf>
    <xf numFmtId="0" fontId="18" fillId="0" borderId="41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177" fontId="19" fillId="0" borderId="42" xfId="1" applyNumberFormat="1" applyFont="1" applyBorder="1" applyAlignment="1" applyProtection="1">
      <alignment horizontal="center" vertical="center" wrapText="1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horizontal="center" vertical="center"/>
      <protection locked="0"/>
    </xf>
    <xf numFmtId="0" fontId="18" fillId="0" borderId="43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 wrapText="1"/>
    </xf>
    <xf numFmtId="0" fontId="1" fillId="0" borderId="45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177" fontId="19" fillId="0" borderId="46" xfId="1" applyNumberFormat="1" applyFont="1" applyBorder="1" applyAlignment="1" applyProtection="1">
      <alignment horizontal="center" vertical="center" wrapText="1"/>
      <protection locked="0"/>
    </xf>
    <xf numFmtId="0" fontId="1" fillId="0" borderId="47" xfId="1" applyBorder="1" applyAlignment="1" applyProtection="1">
      <alignment horizontal="center" vertical="center"/>
      <protection locked="0"/>
    </xf>
    <xf numFmtId="0" fontId="1" fillId="0" borderId="45" xfId="1" applyBorder="1" applyAlignment="1" applyProtection="1">
      <alignment horizontal="center" vertical="center"/>
      <protection locked="0"/>
    </xf>
    <xf numFmtId="0" fontId="1" fillId="0" borderId="48" xfId="1" applyBorder="1" applyAlignment="1" applyProtection="1">
      <alignment horizontal="center" vertical="center"/>
      <protection locked="0"/>
    </xf>
    <xf numFmtId="0" fontId="18" fillId="0" borderId="49" xfId="1" applyFont="1" applyBorder="1" applyAlignment="1">
      <alignment horizontal="center" vertical="center" wrapText="1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2" xfId="1" applyBorder="1" applyAlignment="1">
      <alignment horizontal="center" vertical="center" wrapText="1"/>
    </xf>
    <xf numFmtId="176" fontId="1" fillId="0" borderId="53" xfId="1" applyNumberFormat="1" applyBorder="1" applyAlignment="1" applyProtection="1">
      <alignment vertical="center"/>
      <protection locked="0"/>
    </xf>
    <xf numFmtId="0" fontId="1" fillId="0" borderId="54" xfId="1" applyBorder="1" applyAlignment="1" applyProtection="1">
      <alignment vertical="center"/>
      <protection locked="0"/>
    </xf>
    <xf numFmtId="0" fontId="1" fillId="0" borderId="52" xfId="1" applyBorder="1" applyAlignment="1" applyProtection="1">
      <alignment vertical="center"/>
      <protection locked="0"/>
    </xf>
    <xf numFmtId="0" fontId="1" fillId="0" borderId="53" xfId="1" applyBorder="1" applyAlignment="1" applyProtection="1">
      <alignment vertical="center"/>
      <protection locked="0"/>
    </xf>
    <xf numFmtId="0" fontId="18" fillId="0" borderId="55" xfId="1" applyFont="1" applyBorder="1" applyAlignment="1">
      <alignment horizontal="center" vertical="center" wrapText="1"/>
    </xf>
    <xf numFmtId="0" fontId="1" fillId="0" borderId="56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6" fontId="1" fillId="0" borderId="57" xfId="1" applyNumberFormat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57" xfId="1" applyBorder="1" applyAlignment="1" applyProtection="1">
      <alignment vertical="center"/>
      <protection locked="0"/>
    </xf>
    <xf numFmtId="0" fontId="1" fillId="0" borderId="58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176" fontId="1" fillId="0" borderId="60" xfId="1" applyNumberFormat="1" applyBorder="1" applyAlignment="1" applyProtection="1">
      <alignment vertical="center"/>
      <protection locked="0"/>
    </xf>
    <xf numFmtId="0" fontId="1" fillId="0" borderId="14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176" fontId="1" fillId="0" borderId="40" xfId="1" applyNumberFormat="1" applyBorder="1" applyAlignment="1" applyProtection="1">
      <alignment vertical="center"/>
      <protection locked="0"/>
    </xf>
    <xf numFmtId="0" fontId="1" fillId="0" borderId="61" xfId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29" xfId="1" applyBorder="1" applyAlignment="1">
      <alignment horizontal="right" vertical="center"/>
    </xf>
    <xf numFmtId="0" fontId="1" fillId="0" borderId="30" xfId="1" applyBorder="1" applyAlignment="1">
      <alignment horizontal="right" vertical="center"/>
    </xf>
    <xf numFmtId="0" fontId="1" fillId="0" borderId="33" xfId="1" applyBorder="1" applyAlignment="1">
      <alignment horizontal="right" vertical="center"/>
    </xf>
    <xf numFmtId="176" fontId="21" fillId="0" borderId="64" xfId="1" applyNumberFormat="1" applyFont="1" applyBorder="1" applyAlignment="1">
      <alignment vertical="center"/>
    </xf>
    <xf numFmtId="0" fontId="22" fillId="0" borderId="4" xfId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/>
    </xf>
    <xf numFmtId="0" fontId="1" fillId="0" borderId="65" xfId="1" applyBorder="1" applyAlignment="1">
      <alignment horizontal="center" vertical="center"/>
    </xf>
    <xf numFmtId="0" fontId="1" fillId="0" borderId="23" xfId="1" applyBorder="1" applyAlignment="1" applyProtection="1">
      <alignment vertical="center"/>
      <protection locked="0"/>
    </xf>
    <xf numFmtId="0" fontId="1" fillId="0" borderId="7" xfId="1" applyBorder="1" applyAlignment="1" applyProtection="1">
      <alignment vertical="center"/>
      <protection locked="0"/>
    </xf>
    <xf numFmtId="0" fontId="1" fillId="0" borderId="66" xfId="1" applyBorder="1" applyAlignment="1" applyProtection="1">
      <alignment vertical="center"/>
      <protection locked="0"/>
    </xf>
    <xf numFmtId="0" fontId="1" fillId="0" borderId="30" xfId="1" applyBorder="1" applyAlignment="1">
      <alignment horizontal="center" vertical="center"/>
    </xf>
    <xf numFmtId="0" fontId="18" fillId="0" borderId="67" xfId="1" applyFont="1" applyBorder="1" applyAlignment="1">
      <alignment horizontal="center" vertical="center" wrapText="1"/>
    </xf>
    <xf numFmtId="0" fontId="1" fillId="0" borderId="68" xfId="1" applyBorder="1" applyAlignment="1">
      <alignment horizontal="right" vertical="center"/>
    </xf>
    <xf numFmtId="0" fontId="1" fillId="0" borderId="44" xfId="1" applyBorder="1" applyAlignment="1">
      <alignment horizontal="right" vertical="center"/>
    </xf>
    <xf numFmtId="176" fontId="21" fillId="0" borderId="46" xfId="1" applyNumberFormat="1" applyFont="1" applyBorder="1" applyAlignment="1">
      <alignment vertical="center"/>
    </xf>
    <xf numFmtId="0" fontId="22" fillId="0" borderId="28" xfId="1" applyFont="1" applyBorder="1" applyAlignment="1">
      <alignment horizontal="left" vertical="center"/>
    </xf>
    <xf numFmtId="0" fontId="1" fillId="0" borderId="69" xfId="1" applyBorder="1" applyAlignment="1">
      <alignment horizontal="center" vertical="center"/>
    </xf>
    <xf numFmtId="0" fontId="1" fillId="0" borderId="70" xfId="1" applyBorder="1" applyAlignment="1">
      <alignment horizontal="center" vertical="center" wrapText="1"/>
    </xf>
    <xf numFmtId="0" fontId="1" fillId="0" borderId="32" xfId="1" applyBorder="1" applyAlignment="1">
      <alignment horizontal="center" vertical="center"/>
    </xf>
    <xf numFmtId="176" fontId="21" fillId="0" borderId="71" xfId="1" applyNumberFormat="1" applyFont="1" applyBorder="1" applyAlignment="1">
      <alignment vertical="center"/>
    </xf>
    <xf numFmtId="0" fontId="1" fillId="0" borderId="54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0" fontId="22" fillId="0" borderId="73" xfId="1" applyFont="1" applyBorder="1" applyAlignment="1">
      <alignment horizontal="left" vertical="center"/>
    </xf>
    <xf numFmtId="0" fontId="22" fillId="0" borderId="74" xfId="1" applyFont="1" applyBorder="1" applyAlignment="1">
      <alignment horizontal="left" vertical="center"/>
    </xf>
    <xf numFmtId="0" fontId="18" fillId="0" borderId="75" xfId="1" applyFont="1" applyBorder="1" applyAlignment="1">
      <alignment horizontal="center" vertical="center" wrapText="1"/>
    </xf>
    <xf numFmtId="0" fontId="1" fillId="0" borderId="7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6" fontId="1" fillId="0" borderId="66" xfId="1" applyNumberFormat="1" applyBorder="1" applyAlignment="1" applyProtection="1">
      <alignment vertical="center"/>
      <protection locked="0"/>
    </xf>
    <xf numFmtId="0" fontId="18" fillId="0" borderId="77" xfId="1" applyFont="1" applyBorder="1" applyAlignment="1">
      <alignment horizontal="center" vertical="center" wrapText="1"/>
    </xf>
    <xf numFmtId="0" fontId="22" fillId="0" borderId="77" xfId="1" applyFont="1" applyBorder="1" applyAlignment="1">
      <alignment horizontal="left" vertical="center"/>
    </xf>
    <xf numFmtId="0" fontId="22" fillId="0" borderId="78" xfId="1" applyFont="1" applyBorder="1" applyAlignment="1">
      <alignment horizontal="left" vertical="center"/>
    </xf>
    <xf numFmtId="0" fontId="22" fillId="0" borderId="79" xfId="1" applyFont="1" applyBorder="1" applyAlignment="1">
      <alignment horizontal="left" vertical="center"/>
    </xf>
    <xf numFmtId="0" fontId="0" fillId="0" borderId="0" xfId="2" applyNumberFormat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right" vertical="center"/>
      <protection locked="0"/>
    </xf>
    <xf numFmtId="176" fontId="1" fillId="5" borderId="0" xfId="1" applyNumberFormat="1" applyFill="1" applyAlignment="1">
      <alignment vertical="center"/>
    </xf>
    <xf numFmtId="0" fontId="15" fillId="6" borderId="0" xfId="1" applyFont="1" applyFill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8" fillId="0" borderId="56" xfId="1" applyFont="1" applyBorder="1" applyAlignment="1">
      <alignment horizontal="center" vertical="center" wrapText="1"/>
    </xf>
    <xf numFmtId="0" fontId="1" fillId="0" borderId="56" xfId="1" applyBorder="1" applyAlignment="1">
      <alignment vertical="center" wrapText="1"/>
    </xf>
    <xf numFmtId="0" fontId="1" fillId="0" borderId="56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 wrapText="1"/>
    </xf>
    <xf numFmtId="0" fontId="1" fillId="0" borderId="80" xfId="1" applyBorder="1" applyAlignment="1">
      <alignment horizontal="right" vertical="center"/>
    </xf>
    <xf numFmtId="0" fontId="1" fillId="0" borderId="31" xfId="1" applyBorder="1" applyAlignment="1">
      <alignment horizontal="right" vertical="center"/>
    </xf>
    <xf numFmtId="0" fontId="1" fillId="0" borderId="32" xfId="1" applyBorder="1" applyAlignment="1">
      <alignment horizontal="right" vertical="center"/>
    </xf>
    <xf numFmtId="0" fontId="22" fillId="0" borderId="55" xfId="1" applyFont="1" applyBorder="1" applyAlignment="1">
      <alignment horizontal="left" vertical="center"/>
    </xf>
    <xf numFmtId="0" fontId="1" fillId="0" borderId="65" xfId="1" applyBorder="1" applyAlignment="1">
      <alignment vertical="center" wrapText="1"/>
    </xf>
    <xf numFmtId="0" fontId="1" fillId="0" borderId="8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77" fontId="1" fillId="0" borderId="71" xfId="1" applyNumberFormat="1" applyBorder="1" applyAlignment="1" applyProtection="1">
      <alignment vertical="center"/>
      <protection locked="0"/>
    </xf>
    <xf numFmtId="0" fontId="1" fillId="0" borderId="55" xfId="1" applyBorder="1" applyAlignment="1" applyProtection="1">
      <alignment vertical="center"/>
      <protection locked="0"/>
    </xf>
    <xf numFmtId="0" fontId="1" fillId="0" borderId="28" xfId="1" applyBorder="1" applyAlignment="1" applyProtection="1">
      <alignment vertical="center"/>
      <protection locked="0"/>
    </xf>
    <xf numFmtId="0" fontId="18" fillId="0" borderId="82" xfId="1" applyFont="1" applyBorder="1" applyAlignment="1">
      <alignment horizontal="center" vertical="center" wrapText="1"/>
    </xf>
    <xf numFmtId="0" fontId="1" fillId="0" borderId="82" xfId="1" applyBorder="1" applyAlignment="1">
      <alignment horizontal="right" vertical="center"/>
    </xf>
    <xf numFmtId="0" fontId="1" fillId="0" borderId="83" xfId="1" applyBorder="1" applyAlignment="1">
      <alignment horizontal="right" vertical="center"/>
    </xf>
    <xf numFmtId="0" fontId="1" fillId="0" borderId="84" xfId="1" applyBorder="1" applyAlignment="1">
      <alignment horizontal="right" vertical="center"/>
    </xf>
    <xf numFmtId="0" fontId="22" fillId="0" borderId="67" xfId="1" applyFont="1" applyBorder="1" applyAlignment="1">
      <alignment horizontal="left" vertical="center"/>
    </xf>
    <xf numFmtId="0" fontId="18" fillId="0" borderId="50" xfId="1" applyFont="1" applyBorder="1" applyAlignment="1">
      <alignment horizontal="center" vertical="center" wrapText="1"/>
    </xf>
    <xf numFmtId="0" fontId="1" fillId="0" borderId="50" xfId="1" applyBorder="1" applyAlignment="1">
      <alignment vertical="center" wrapText="1"/>
    </xf>
    <xf numFmtId="176" fontId="1" fillId="0" borderId="85" xfId="1" applyNumberFormat="1" applyBorder="1" applyAlignment="1" applyProtection="1">
      <alignment vertical="center"/>
      <protection locked="0"/>
    </xf>
    <xf numFmtId="0" fontId="1" fillId="0" borderId="76" xfId="1" applyBorder="1" applyAlignment="1" applyProtection="1">
      <alignment vertical="center"/>
      <protection locked="0"/>
    </xf>
    <xf numFmtId="176" fontId="1" fillId="0" borderId="3" xfId="1" applyNumberFormat="1" applyBorder="1" applyAlignment="1" applyProtection="1">
      <alignment vertical="center"/>
      <protection locked="0"/>
    </xf>
    <xf numFmtId="0" fontId="1" fillId="0" borderId="20" xfId="1" applyBorder="1" applyAlignment="1" applyProtection="1">
      <alignment vertical="center"/>
      <protection locked="0"/>
    </xf>
    <xf numFmtId="176" fontId="1" fillId="0" borderId="86" xfId="1" applyNumberFormat="1" applyBorder="1" applyAlignment="1" applyProtection="1">
      <alignment vertical="center"/>
      <protection locked="0"/>
    </xf>
    <xf numFmtId="176" fontId="1" fillId="0" borderId="87" xfId="1" applyNumberFormat="1" applyBorder="1" applyAlignment="1" applyProtection="1">
      <alignment vertical="center"/>
      <protection locked="0"/>
    </xf>
    <xf numFmtId="176" fontId="1" fillId="0" borderId="21" xfId="1" applyNumberFormat="1" applyBorder="1" applyAlignment="1" applyProtection="1">
      <alignment vertical="center"/>
      <protection locked="0"/>
    </xf>
    <xf numFmtId="176" fontId="21" fillId="0" borderId="33" xfId="1" applyNumberFormat="1" applyFont="1" applyBorder="1" applyAlignment="1">
      <alignment vertical="center"/>
    </xf>
    <xf numFmtId="0" fontId="1" fillId="0" borderId="56" xfId="1" applyBorder="1" applyAlignment="1">
      <alignment vertical="center"/>
    </xf>
    <xf numFmtId="0" fontId="1" fillId="0" borderId="62" xfId="1" applyBorder="1" applyAlignment="1">
      <alignment horizontal="center" vertical="center" wrapText="1"/>
    </xf>
    <xf numFmtId="176" fontId="21" fillId="0" borderId="88" xfId="1" applyNumberFormat="1" applyFont="1" applyBorder="1" applyAlignment="1">
      <alignment vertical="center"/>
    </xf>
    <xf numFmtId="0" fontId="1" fillId="0" borderId="62" xfId="1" applyBorder="1" applyAlignment="1">
      <alignment vertical="center" wrapText="1"/>
    </xf>
    <xf numFmtId="0" fontId="1" fillId="0" borderId="72" xfId="1" applyBorder="1" applyAlignment="1">
      <alignment vertical="center" wrapText="1"/>
    </xf>
    <xf numFmtId="0" fontId="1" fillId="0" borderId="69" xfId="1" applyBorder="1" applyAlignment="1">
      <alignment vertical="center" wrapText="1"/>
    </xf>
    <xf numFmtId="176" fontId="1" fillId="0" borderId="33" xfId="1" applyNumberFormat="1" applyBorder="1" applyAlignment="1" applyProtection="1">
      <alignment vertical="center"/>
      <protection locked="0"/>
    </xf>
    <xf numFmtId="0" fontId="18" fillId="0" borderId="80" xfId="1" applyFont="1" applyBorder="1" applyAlignment="1">
      <alignment horizontal="center" vertical="center" wrapText="1"/>
    </xf>
    <xf numFmtId="0" fontId="22" fillId="0" borderId="80" xfId="1" applyFont="1" applyBorder="1" applyAlignment="1">
      <alignment horizontal="left" vertical="center"/>
    </xf>
    <xf numFmtId="0" fontId="22" fillId="0" borderId="31" xfId="1" applyFont="1" applyBorder="1" applyAlignment="1">
      <alignment horizontal="left" vertical="center"/>
    </xf>
    <xf numFmtId="0" fontId="22" fillId="0" borderId="34" xfId="1" applyFont="1" applyBorder="1" applyAlignment="1">
      <alignment horizontal="left" vertical="center"/>
    </xf>
    <xf numFmtId="0" fontId="1" fillId="0" borderId="69" xfId="1" applyBorder="1" applyAlignment="1">
      <alignment horizontal="center" vertical="center" wrapText="1"/>
    </xf>
    <xf numFmtId="0" fontId="21" fillId="0" borderId="89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2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89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9" xfId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90" xfId="1" applyBorder="1" applyAlignment="1">
      <alignment horizontal="right" vertical="center"/>
    </xf>
    <xf numFmtId="176" fontId="21" fillId="0" borderId="42" xfId="1" applyNumberFormat="1" applyFont="1" applyBorder="1" applyAlignment="1" applyProtection="1">
      <alignment vertical="center"/>
      <protection locked="0"/>
    </xf>
    <xf numFmtId="0" fontId="23" fillId="0" borderId="55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28" xfId="1" applyFont="1" applyBorder="1" applyAlignment="1">
      <alignment horizontal="left" vertical="center"/>
    </xf>
    <xf numFmtId="0" fontId="1" fillId="0" borderId="56" xfId="1" applyBorder="1" applyAlignment="1">
      <alignment horizontal="center" vertical="center" wrapText="1"/>
    </xf>
    <xf numFmtId="0" fontId="21" fillId="0" borderId="65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0" fontId="21" fillId="0" borderId="56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176" fontId="21" fillId="0" borderId="71" xfId="1" applyNumberFormat="1" applyFont="1" applyBorder="1" applyAlignment="1" applyProtection="1">
      <alignment vertical="center"/>
      <protection locked="0"/>
    </xf>
    <xf numFmtId="0" fontId="21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1" xfId="1" applyBorder="1" applyAlignment="1" applyProtection="1">
      <alignment vertical="center"/>
      <protection locked="0"/>
    </xf>
    <xf numFmtId="0" fontId="1" fillId="0" borderId="2" xfId="1" applyBorder="1" applyAlignment="1" applyProtection="1">
      <alignment vertical="center"/>
      <protection locked="0"/>
    </xf>
    <xf numFmtId="0" fontId="1" fillId="0" borderId="92" xfId="1" applyBorder="1" applyAlignment="1" applyProtection="1">
      <alignment vertical="center"/>
      <protection locked="0"/>
    </xf>
    <xf numFmtId="176" fontId="21" fillId="0" borderId="61" xfId="1" applyNumberFormat="1" applyFont="1" applyBorder="1" applyAlignment="1" applyProtection="1">
      <alignment vertical="center"/>
      <protection locked="0"/>
    </xf>
    <xf numFmtId="0" fontId="1" fillId="0" borderId="93" xfId="1" applyBorder="1" applyAlignment="1">
      <alignment horizontal="center" vertical="center" wrapText="1"/>
    </xf>
    <xf numFmtId="176" fontId="21" fillId="0" borderId="33" xfId="1" applyNumberFormat="1" applyFont="1" applyBorder="1" applyAlignment="1" applyProtection="1">
      <alignment vertical="center"/>
      <protection locked="0"/>
    </xf>
    <xf numFmtId="0" fontId="23" fillId="0" borderId="77" xfId="1" applyFont="1" applyBorder="1" applyAlignment="1">
      <alignment horizontal="left" vertical="center"/>
    </xf>
    <xf numFmtId="0" fontId="23" fillId="0" borderId="78" xfId="1" applyFont="1" applyBorder="1" applyAlignment="1">
      <alignment horizontal="left" vertical="center"/>
    </xf>
    <xf numFmtId="0" fontId="23" fillId="0" borderId="79" xfId="1" applyFont="1" applyBorder="1" applyAlignment="1">
      <alignment horizontal="left" vertical="center"/>
    </xf>
    <xf numFmtId="0" fontId="15" fillId="7" borderId="0" xfId="1" applyFont="1" applyFill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8" fillId="0" borderId="94" xfId="1" applyFont="1" applyBorder="1" applyAlignment="1">
      <alignment horizontal="center" vertical="center"/>
    </xf>
    <xf numFmtId="0" fontId="1" fillId="0" borderId="35" xfId="1" applyBorder="1" applyAlignment="1" applyProtection="1">
      <alignment horizontal="center" vertical="center"/>
      <protection locked="0"/>
    </xf>
    <xf numFmtId="0" fontId="1" fillId="0" borderId="36" xfId="1" applyBorder="1" applyAlignment="1" applyProtection="1">
      <alignment horizontal="center" vertical="center"/>
      <protection locked="0"/>
    </xf>
    <xf numFmtId="0" fontId="1" fillId="0" borderId="95" xfId="1" applyBorder="1" applyAlignment="1" applyProtection="1">
      <alignment horizontal="center" vertical="center"/>
      <protection locked="0"/>
    </xf>
    <xf numFmtId="0" fontId="1" fillId="0" borderId="55" xfId="1" applyBorder="1" applyAlignment="1" applyProtection="1">
      <alignment horizontal="center" vertical="center"/>
      <protection locked="0"/>
    </xf>
    <xf numFmtId="0" fontId="18" fillId="0" borderId="68" xfId="1" applyFont="1" applyBorder="1" applyAlignment="1">
      <alignment horizontal="center" vertical="center"/>
    </xf>
    <xf numFmtId="0" fontId="19" fillId="0" borderId="56" xfId="1" applyFont="1" applyBorder="1" applyAlignment="1">
      <alignment horizontal="center" vertical="center" wrapText="1"/>
    </xf>
    <xf numFmtId="176" fontId="1" fillId="0" borderId="92" xfId="1" applyNumberFormat="1" applyBorder="1" applyAlignment="1" applyProtection="1">
      <alignment vertical="center"/>
      <protection locked="0"/>
    </xf>
    <xf numFmtId="0" fontId="1" fillId="0" borderId="82" xfId="1" applyBorder="1" applyAlignment="1">
      <alignment horizontal="center" vertical="center" wrapText="1"/>
    </xf>
    <xf numFmtId="0" fontId="19" fillId="0" borderId="50" xfId="1" applyFont="1" applyBorder="1" applyAlignment="1">
      <alignment horizontal="center" vertical="center" wrapText="1"/>
    </xf>
    <xf numFmtId="0" fontId="1" fillId="0" borderId="80" xfId="1" applyBorder="1" applyAlignment="1">
      <alignment horizontal="center" vertical="center" wrapText="1"/>
    </xf>
    <xf numFmtId="0" fontId="19" fillId="0" borderId="62" xfId="1" applyFont="1" applyBorder="1" applyAlignment="1">
      <alignment horizontal="center" vertical="center" wrapText="1"/>
    </xf>
    <xf numFmtId="0" fontId="1" fillId="0" borderId="96" xfId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176" fontId="1" fillId="0" borderId="71" xfId="1" applyNumberFormat="1" applyBorder="1" applyAlignment="1" applyProtection="1">
      <alignment vertical="center"/>
      <protection locked="0"/>
    </xf>
    <xf numFmtId="0" fontId="1" fillId="0" borderId="60" xfId="1" applyBorder="1" applyAlignment="1" applyProtection="1">
      <alignment vertical="center"/>
      <protection locked="0"/>
    </xf>
    <xf numFmtId="0" fontId="1" fillId="0" borderId="40" xfId="1" applyBorder="1" applyAlignment="1" applyProtection="1">
      <alignment vertical="center"/>
      <protection locked="0"/>
    </xf>
    <xf numFmtId="0" fontId="21" fillId="0" borderId="71" xfId="1" applyFont="1" applyBorder="1" applyAlignment="1">
      <alignment vertical="center"/>
    </xf>
    <xf numFmtId="0" fontId="1" fillId="0" borderId="97" xfId="1" applyBorder="1" applyAlignment="1" applyProtection="1">
      <alignment vertical="center"/>
      <protection locked="0"/>
    </xf>
    <xf numFmtId="177" fontId="1" fillId="0" borderId="64" xfId="1" applyNumberFormat="1" applyBorder="1" applyAlignment="1" applyProtection="1">
      <alignment vertical="center"/>
      <protection locked="0"/>
    </xf>
    <xf numFmtId="176" fontId="21" fillId="0" borderId="98" xfId="1" applyNumberFormat="1" applyFont="1" applyBorder="1" applyAlignment="1">
      <alignment vertical="center"/>
    </xf>
    <xf numFmtId="176" fontId="21" fillId="0" borderId="42" xfId="1" applyNumberFormat="1" applyFont="1" applyBorder="1" applyAlignment="1">
      <alignment vertical="center"/>
    </xf>
    <xf numFmtId="176" fontId="21" fillId="0" borderId="61" xfId="1" applyNumberFormat="1" applyFont="1" applyBorder="1" applyAlignment="1">
      <alignment vertical="center"/>
    </xf>
    <xf numFmtId="0" fontId="23" fillId="0" borderId="3" xfId="1" applyFont="1" applyBorder="1" applyAlignment="1">
      <alignment horizontal="left" vertical="center"/>
    </xf>
    <xf numFmtId="181" fontId="1" fillId="0" borderId="22" xfId="1" applyNumberFormat="1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center" vertical="center"/>
      <protection locked="0"/>
    </xf>
    <xf numFmtId="177" fontId="1" fillId="0" borderId="0" xfId="1" applyNumberFormat="1" applyAlignment="1" applyProtection="1">
      <alignment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177" fontId="1" fillId="0" borderId="66" xfId="1" applyNumberFormat="1" applyBorder="1" applyAlignment="1" applyProtection="1">
      <alignment vertical="center"/>
      <protection locked="0"/>
    </xf>
    <xf numFmtId="177" fontId="1" fillId="0" borderId="57" xfId="1" applyNumberFormat="1" applyBorder="1" applyAlignment="1" applyProtection="1">
      <alignment vertical="center"/>
      <protection locked="0"/>
    </xf>
    <xf numFmtId="177" fontId="1" fillId="0" borderId="60" xfId="1" applyNumberFormat="1" applyBorder="1" applyAlignment="1" applyProtection="1">
      <alignment vertical="center"/>
      <protection locked="0"/>
    </xf>
    <xf numFmtId="177" fontId="1" fillId="0" borderId="40" xfId="1" applyNumberFormat="1" applyBorder="1" applyAlignment="1" applyProtection="1">
      <alignment vertical="center"/>
      <protection locked="0"/>
    </xf>
    <xf numFmtId="177" fontId="21" fillId="0" borderId="71" xfId="1" applyNumberFormat="1" applyFont="1" applyBorder="1" applyAlignment="1">
      <alignment vertical="center"/>
    </xf>
    <xf numFmtId="0" fontId="18" fillId="0" borderId="99" xfId="1" applyFont="1" applyBorder="1" applyAlignment="1">
      <alignment horizontal="center" vertical="center" wrapText="1"/>
    </xf>
    <xf numFmtId="177" fontId="21" fillId="0" borderId="46" xfId="1" applyNumberFormat="1" applyFont="1" applyBorder="1" applyAlignment="1">
      <alignment vertical="center"/>
    </xf>
    <xf numFmtId="177" fontId="1" fillId="0" borderId="53" xfId="1" applyNumberFormat="1" applyBorder="1" applyAlignment="1" applyProtection="1">
      <alignment vertical="center"/>
      <protection locked="0"/>
    </xf>
    <xf numFmtId="0" fontId="18" fillId="0" borderId="100" xfId="1" applyFont="1" applyBorder="1" applyAlignment="1">
      <alignment horizontal="center" vertical="center" wrapText="1"/>
    </xf>
    <xf numFmtId="0" fontId="18" fillId="0" borderId="101" xfId="1" applyFont="1" applyBorder="1" applyAlignment="1">
      <alignment horizontal="center" vertical="center" wrapText="1"/>
    </xf>
    <xf numFmtId="0" fontId="18" fillId="0" borderId="102" xfId="1" applyFont="1" applyBorder="1" applyAlignment="1">
      <alignment horizontal="center" vertical="center" wrapText="1"/>
    </xf>
    <xf numFmtId="0" fontId="18" fillId="0" borderId="103" xfId="1" applyFont="1" applyBorder="1" applyAlignment="1">
      <alignment horizontal="center" vertical="center" wrapText="1"/>
    </xf>
    <xf numFmtId="177" fontId="1" fillId="5" borderId="0" xfId="1" applyNumberFormat="1" applyFill="1" applyAlignment="1">
      <alignment vertical="center"/>
    </xf>
    <xf numFmtId="0" fontId="1" fillId="0" borderId="81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177" fontId="1" fillId="0" borderId="71" xfId="1" applyNumberFormat="1" applyFill="1" applyBorder="1" applyAlignment="1" applyProtection="1">
      <alignment vertical="center"/>
      <protection locked="0"/>
    </xf>
    <xf numFmtId="0" fontId="1" fillId="0" borderId="38" xfId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44" xfId="1" applyFill="1" applyBorder="1" applyAlignment="1">
      <alignment horizontal="center" vertical="center" wrapText="1"/>
    </xf>
    <xf numFmtId="0" fontId="1" fillId="0" borderId="0" xfId="1" applyFill="1" applyAlignment="1" applyProtection="1">
      <alignment horizontal="center" vertical="center"/>
      <protection locked="0"/>
    </xf>
    <xf numFmtId="0" fontId="1" fillId="0" borderId="4" xfId="1" applyFill="1" applyBorder="1" applyAlignment="1" applyProtection="1">
      <alignment horizontal="center" vertical="center"/>
      <protection locked="0"/>
    </xf>
    <xf numFmtId="0" fontId="1" fillId="0" borderId="5" xfId="1" applyFill="1" applyBorder="1" applyAlignment="1" applyProtection="1">
      <alignment horizontal="center" vertical="center"/>
      <protection locked="0"/>
    </xf>
    <xf numFmtId="0" fontId="1" fillId="0" borderId="3" xfId="1" applyFill="1" applyBorder="1" applyAlignment="1" applyProtection="1">
      <alignment horizontal="center" vertical="center"/>
      <protection locked="0"/>
    </xf>
    <xf numFmtId="0" fontId="1" fillId="0" borderId="28" xfId="1" applyFill="1" applyBorder="1" applyAlignment="1" applyProtection="1">
      <alignment horizontal="center" vertical="center"/>
      <protection locked="0"/>
    </xf>
    <xf numFmtId="0" fontId="1" fillId="0" borderId="47" xfId="1" applyFill="1" applyBorder="1" applyAlignment="1" applyProtection="1">
      <alignment horizontal="center" vertical="center"/>
      <protection locked="0"/>
    </xf>
    <xf numFmtId="0" fontId="1" fillId="0" borderId="45" xfId="1" applyFill="1" applyBorder="1" applyAlignment="1" applyProtection="1">
      <alignment horizontal="center" vertical="center"/>
      <protection locked="0"/>
    </xf>
    <xf numFmtId="0" fontId="1" fillId="0" borderId="48" xfId="1" applyFill="1" applyBorder="1" applyAlignment="1" applyProtection="1">
      <alignment horizontal="center" vertical="center"/>
      <protection locked="0"/>
    </xf>
    <xf numFmtId="0" fontId="1" fillId="0" borderId="41" xfId="1" applyFill="1" applyBorder="1" applyAlignment="1">
      <alignment horizontal="right" vertical="center"/>
    </xf>
    <xf numFmtId="0" fontId="1" fillId="0" borderId="6" xfId="1" applyFill="1" applyBorder="1" applyAlignment="1">
      <alignment horizontal="right" vertical="center"/>
    </xf>
    <xf numFmtId="177" fontId="21" fillId="0" borderId="42" xfId="1" applyNumberFormat="1" applyFont="1" applyFill="1" applyBorder="1" applyAlignment="1">
      <alignment vertical="center"/>
    </xf>
    <xf numFmtId="0" fontId="1" fillId="0" borderId="69" xfId="1" applyFill="1" applyBorder="1" applyAlignment="1">
      <alignment horizontal="center" vertical="center"/>
    </xf>
    <xf numFmtId="0" fontId="1" fillId="0" borderId="51" xfId="1" applyFill="1" applyBorder="1" applyAlignment="1">
      <alignment horizontal="center" vertical="center"/>
    </xf>
    <xf numFmtId="0" fontId="1" fillId="0" borderId="52" xfId="1" applyFill="1" applyBorder="1" applyAlignment="1">
      <alignment horizontal="center" vertical="center"/>
    </xf>
    <xf numFmtId="0" fontId="1" fillId="0" borderId="70" xfId="1" applyFill="1" applyBorder="1" applyAlignment="1">
      <alignment horizontal="center" vertical="center" wrapText="1"/>
    </xf>
    <xf numFmtId="177" fontId="1" fillId="0" borderId="53" xfId="1" applyNumberFormat="1" applyFill="1" applyBorder="1" applyAlignment="1" applyProtection="1">
      <alignment vertical="center"/>
      <protection locked="0"/>
    </xf>
    <xf numFmtId="0" fontId="1" fillId="0" borderId="62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177" fontId="1" fillId="0" borderId="57" xfId="1" applyNumberFormat="1" applyFill="1" applyBorder="1" applyAlignment="1" applyProtection="1">
      <alignment vertical="center"/>
      <protection locked="0"/>
    </xf>
    <xf numFmtId="0" fontId="1" fillId="0" borderId="58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0" fontId="1" fillId="0" borderId="59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177" fontId="1" fillId="0" borderId="60" xfId="1" applyNumberFormat="1" applyFill="1" applyBorder="1" applyAlignment="1" applyProtection="1">
      <alignment vertical="center"/>
      <protection locked="0"/>
    </xf>
    <xf numFmtId="0" fontId="1" fillId="0" borderId="14" xfId="1" applyFill="1" applyBorder="1" applyAlignment="1">
      <alignment horizontal="center" vertical="center"/>
    </xf>
    <xf numFmtId="0" fontId="1" fillId="0" borderId="37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177" fontId="1" fillId="0" borderId="40" xfId="1" applyNumberFormat="1" applyFill="1" applyBorder="1" applyAlignment="1" applyProtection="1">
      <alignment vertical="center"/>
      <protection locked="0"/>
    </xf>
    <xf numFmtId="0" fontId="1" fillId="0" borderId="5" xfId="1" applyFill="1" applyBorder="1" applyAlignment="1">
      <alignment horizontal="center" vertical="center"/>
    </xf>
    <xf numFmtId="0" fontId="1" fillId="0" borderId="63" xfId="1" applyFill="1" applyBorder="1" applyAlignment="1">
      <alignment horizontal="center" vertical="center"/>
    </xf>
    <xf numFmtId="0" fontId="1" fillId="0" borderId="29" xfId="1" applyFill="1" applyBorder="1" applyAlignment="1">
      <alignment horizontal="right" vertical="center"/>
    </xf>
    <xf numFmtId="0" fontId="1" fillId="0" borderId="30" xfId="1" applyFill="1" applyBorder="1" applyAlignment="1">
      <alignment horizontal="right" vertical="center"/>
    </xf>
    <xf numFmtId="177" fontId="21" fillId="0" borderId="71" xfId="1" applyNumberFormat="1" applyFont="1" applyFill="1" applyBorder="1" applyAlignment="1">
      <alignment vertical="center"/>
    </xf>
    <xf numFmtId="0" fontId="1" fillId="0" borderId="72" xfId="1" applyFill="1" applyBorder="1" applyAlignment="1">
      <alignment horizontal="center" vertical="center"/>
    </xf>
    <xf numFmtId="0" fontId="1" fillId="0" borderId="68" xfId="1" applyFill="1" applyBorder="1" applyAlignment="1">
      <alignment horizontal="right" vertical="center"/>
    </xf>
    <xf numFmtId="0" fontId="1" fillId="0" borderId="44" xfId="1" applyFill="1" applyBorder="1" applyAlignment="1">
      <alignment horizontal="right" vertical="center"/>
    </xf>
    <xf numFmtId="177" fontId="21" fillId="0" borderId="46" xfId="1" applyNumberFormat="1" applyFont="1" applyFill="1" applyBorder="1" applyAlignment="1">
      <alignment vertical="center"/>
    </xf>
    <xf numFmtId="0" fontId="1" fillId="0" borderId="50" xfId="1" applyFill="1" applyBorder="1" applyAlignment="1">
      <alignment horizontal="center" vertical="center"/>
    </xf>
    <xf numFmtId="0" fontId="1" fillId="0" borderId="56" xfId="1" applyFill="1" applyBorder="1" applyAlignment="1">
      <alignment horizontal="center" vertical="center"/>
    </xf>
    <xf numFmtId="0" fontId="21" fillId="0" borderId="0" xfId="1" applyFont="1" applyFill="1" applyAlignment="1" applyProtection="1">
      <alignment horizontal="right" vertical="center"/>
      <protection locked="0"/>
    </xf>
    <xf numFmtId="0" fontId="0" fillId="0" borderId="0" xfId="1" applyFont="1" applyFill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04" xfId="0" applyFont="1" applyBorder="1" applyAlignment="1" applyProtection="1">
      <alignment horizontal="center" vertical="center"/>
      <protection locked="0"/>
    </xf>
    <xf numFmtId="0" fontId="9" fillId="0" borderId="105" xfId="0" applyFont="1" applyBorder="1" applyAlignment="1" applyProtection="1">
      <alignment horizontal="center" vertical="center"/>
      <protection locked="0"/>
    </xf>
    <xf numFmtId="0" fontId="9" fillId="0" borderId="97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15" fillId="4" borderId="0" xfId="1" applyFont="1" applyFill="1" applyAlignment="1" applyProtection="1">
      <alignment horizontal="center" vertical="center"/>
      <protection locked="0"/>
    </xf>
  </cellXfs>
  <cellStyles count="3">
    <cellStyle name="パーセント 2" xfId="2" xr:uid="{FFAA3120-4351-4857-ADB5-DB2C27D8CE31}"/>
    <cellStyle name="標準" xfId="0" builtinId="0"/>
    <cellStyle name="標準 2" xfId="1" xr:uid="{677EC9C1-2FB7-4867-8289-FF60DCEBDA8B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47625</xdr:rowOff>
        </xdr:from>
        <xdr:to>
          <xdr:col>6</xdr:col>
          <xdr:colOff>9525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200025</xdr:rowOff>
        </xdr:from>
        <xdr:to>
          <xdr:col>1</xdr:col>
          <xdr:colOff>19050</xdr:colOff>
          <xdr:row>19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200025</xdr:rowOff>
        </xdr:from>
        <xdr:to>
          <xdr:col>1</xdr:col>
          <xdr:colOff>19050</xdr:colOff>
          <xdr:row>20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200025</xdr:rowOff>
        </xdr:from>
        <xdr:to>
          <xdr:col>1</xdr:col>
          <xdr:colOff>19050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20</xdr:row>
          <xdr:rowOff>200025</xdr:rowOff>
        </xdr:from>
        <xdr:to>
          <xdr:col>1</xdr:col>
          <xdr:colOff>19050</xdr:colOff>
          <xdr:row>22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200025</xdr:rowOff>
        </xdr:from>
        <xdr:to>
          <xdr:col>1</xdr:col>
          <xdr:colOff>19050</xdr:colOff>
          <xdr:row>23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200025</xdr:rowOff>
        </xdr:from>
        <xdr:to>
          <xdr:col>1</xdr:col>
          <xdr:colOff>19050</xdr:colOff>
          <xdr:row>24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200025</xdr:rowOff>
        </xdr:from>
        <xdr:to>
          <xdr:col>1</xdr:col>
          <xdr:colOff>19050</xdr:colOff>
          <xdr:row>25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200025</xdr:rowOff>
        </xdr:from>
        <xdr:to>
          <xdr:col>1</xdr:col>
          <xdr:colOff>19050</xdr:colOff>
          <xdr:row>26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47625</xdr:rowOff>
        </xdr:from>
        <xdr:to>
          <xdr:col>9</xdr:col>
          <xdr:colOff>9525</xdr:colOff>
          <xdr:row>15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47625</xdr:rowOff>
        </xdr:from>
        <xdr:to>
          <xdr:col>12</xdr:col>
          <xdr:colOff>9525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200025</xdr:rowOff>
        </xdr:from>
        <xdr:to>
          <xdr:col>1</xdr:col>
          <xdr:colOff>19050</xdr:colOff>
          <xdr:row>18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200025</xdr:rowOff>
        </xdr:from>
        <xdr:to>
          <xdr:col>1</xdr:col>
          <xdr:colOff>19050</xdr:colOff>
          <xdr:row>27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200025</xdr:rowOff>
        </xdr:from>
        <xdr:to>
          <xdr:col>1</xdr:col>
          <xdr:colOff>19050</xdr:colOff>
          <xdr:row>28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200025</xdr:rowOff>
        </xdr:from>
        <xdr:to>
          <xdr:col>1</xdr:col>
          <xdr:colOff>19050</xdr:colOff>
          <xdr:row>29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piao\AppData\Local\Microsoft\Windows\INetCache\Content.Outlook\F84SALQL\4%20&#38651;&#27671;&#24037;&#20107;&#35373;&#32622;&#23626;&#20986;&#26360;-&#32118;&#32257;&#34920;.xlsx" TargetMode="External"/><Relationship Id="rId1" Type="http://schemas.openxmlformats.org/officeDocument/2006/relationships/externalLinkPath" Target="file:///C:\Users\ypiao\AppData\Local\Microsoft\Windows\INetCache\Content.Outlook\F84SALQL\4%20&#38651;&#27671;&#24037;&#20107;&#35373;&#32622;&#23626;&#20986;&#26360;-&#32118;&#3225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6.128.211\Public\Operations\&#9733;&#36939;&#29992;&#12523;&#12540;&#12523;\&#20633;&#21697;&#22312;&#24235;&#31649;&#29702;\&#20633;&#21697;&#31649;&#29702;&#35215;&#23450;_08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電気工事届"/>
      <sheetName val="④電気工事設置届出書"/>
      <sheetName val="【元資料】Aホール電灯"/>
      <sheetName val="【修正案】Aホール電灯"/>
      <sheetName val="Aホール動力"/>
      <sheetName val="Bホール電灯"/>
      <sheetName val="Bホール動力"/>
      <sheetName val="Cホール電灯"/>
      <sheetName val="Cホール動力"/>
      <sheetName val="Dホール電灯"/>
      <sheetName val="Dホール動力"/>
      <sheetName val="Eホール電灯"/>
      <sheetName val="Eホール動力"/>
      <sheetName val="Fホール電灯"/>
      <sheetName val="Fホール動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品管理規定"/>
      <sheetName val="1_Furniture and AV"/>
      <sheetName val="2-1_AV"/>
      <sheetName val="2-2_Equipment"/>
      <sheetName val="2-3_Cloak room"/>
      <sheetName val="2-4_Data"/>
      <sheetName val="3-1_料金表"/>
      <sheetName val="3-2_料金表"/>
      <sheetName val="4_備品貸出申込書"/>
      <sheetName val="5_見積_消費税８％"/>
      <sheetName val="6_会議室備品管理表_サンプル"/>
      <sheetName val="７_備品貸出台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6BA1-EFF9-4857-A3B7-C43D63161136}">
  <sheetPr codeName="Sheet6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7" customWidth="1"/>
    <col min="2" max="26" width="3.25" style="1" customWidth="1"/>
    <col min="27" max="16384" width="8.625" style="1"/>
  </cols>
  <sheetData>
    <row r="1" spans="1:27" ht="25.15" customHeight="1" x14ac:dyDescent="0.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2" t="s">
        <v>2</v>
      </c>
      <c r="V3" s="72"/>
      <c r="W3" s="72"/>
      <c r="X3" s="73"/>
      <c r="Y3" s="73"/>
      <c r="Z3" s="73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P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74" t="s">
        <v>9</v>
      </c>
      <c r="M6" s="77" t="s">
        <v>10</v>
      </c>
      <c r="N6" s="78"/>
      <c r="O6" s="78"/>
      <c r="P6" s="79"/>
      <c r="Q6" s="80"/>
      <c r="R6" s="81"/>
      <c r="S6" s="81"/>
      <c r="T6" s="81"/>
      <c r="U6" s="81"/>
      <c r="V6" s="81"/>
      <c r="W6" s="81"/>
      <c r="X6" s="81"/>
      <c r="Y6" s="81"/>
      <c r="Z6" s="82"/>
    </row>
    <row r="7" spans="1:27" ht="18" customHeight="1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75"/>
      <c r="M7" s="77" t="s">
        <v>11</v>
      </c>
      <c r="N7" s="78"/>
      <c r="O7" s="78"/>
      <c r="P7" s="79"/>
      <c r="Q7" s="80"/>
      <c r="R7" s="81"/>
      <c r="S7" s="81"/>
      <c r="T7" s="81"/>
      <c r="U7" s="81"/>
      <c r="V7" s="81"/>
      <c r="W7" s="81"/>
      <c r="X7" s="81"/>
      <c r="Y7" s="81"/>
      <c r="Z7" s="82"/>
      <c r="AA7" s="13"/>
    </row>
    <row r="8" spans="1:27" ht="18" customHeight="1" x14ac:dyDescent="0.4">
      <c r="A8" s="5"/>
      <c r="B8" s="5"/>
      <c r="C8" s="6"/>
      <c r="D8" s="6"/>
      <c r="E8" s="3"/>
      <c r="F8" s="3"/>
      <c r="G8" s="3"/>
      <c r="H8" s="3"/>
      <c r="I8" s="3"/>
      <c r="J8" s="3"/>
      <c r="K8" s="3"/>
      <c r="L8" s="76"/>
      <c r="M8" s="77" t="s">
        <v>12</v>
      </c>
      <c r="N8" s="78"/>
      <c r="O8" s="78"/>
      <c r="P8" s="79"/>
      <c r="Q8" s="80"/>
      <c r="R8" s="81"/>
      <c r="S8" s="81"/>
      <c r="T8" s="81"/>
      <c r="U8" s="81"/>
      <c r="V8" s="81"/>
      <c r="W8" s="81"/>
      <c r="X8" s="81"/>
      <c r="Y8" s="81"/>
      <c r="Z8" s="82"/>
    </row>
    <row r="9" spans="1:27" customFormat="1" ht="4.9000000000000004" customHeight="1" x14ac:dyDescent="0.4"/>
    <row r="10" spans="1:27" customFormat="1" ht="18" customHeight="1" x14ac:dyDescent="0.4">
      <c r="A10" s="47" t="s">
        <v>13</v>
      </c>
      <c r="B10" s="47"/>
      <c r="C10" s="47"/>
      <c r="D10" s="47" t="s">
        <v>14</v>
      </c>
      <c r="E10" s="47"/>
      <c r="F10" s="47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70"/>
    </row>
    <row r="11" spans="1:27" customFormat="1" ht="18" customHeight="1" x14ac:dyDescent="0.4">
      <c r="A11" s="47"/>
      <c r="B11" s="47"/>
      <c r="C11" s="47"/>
      <c r="D11" s="47" t="s">
        <v>15</v>
      </c>
      <c r="E11" s="47"/>
      <c r="F11" s="47"/>
      <c r="G11" s="40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  <c r="T11" s="47" t="s">
        <v>16</v>
      </c>
      <c r="U11" s="47"/>
      <c r="V11" s="47"/>
      <c r="W11" s="59"/>
      <c r="X11" s="59"/>
      <c r="Y11" s="59"/>
      <c r="Z11" s="59"/>
    </row>
    <row r="12" spans="1:27" customFormat="1" ht="18" customHeight="1" x14ac:dyDescent="0.4">
      <c r="A12" s="47"/>
      <c r="B12" s="47"/>
      <c r="C12" s="47"/>
      <c r="D12" s="38" t="s">
        <v>17</v>
      </c>
      <c r="E12" s="38"/>
      <c r="F12" s="38"/>
      <c r="G12" s="47" t="s">
        <v>18</v>
      </c>
      <c r="H12" s="47"/>
      <c r="I12" s="47"/>
      <c r="J12" s="59"/>
      <c r="K12" s="59"/>
      <c r="L12" s="59"/>
      <c r="M12" s="59"/>
      <c r="N12" s="47" t="s">
        <v>19</v>
      </c>
      <c r="O12" s="47"/>
      <c r="P12" s="47"/>
      <c r="Q12" s="59"/>
      <c r="R12" s="59"/>
      <c r="S12" s="59"/>
      <c r="T12" s="59"/>
      <c r="U12" s="47" t="s">
        <v>20</v>
      </c>
      <c r="V12" s="47"/>
      <c r="W12" s="47"/>
      <c r="X12" s="59"/>
      <c r="Y12" s="59"/>
      <c r="Z12" s="59"/>
    </row>
    <row r="13" spans="1:27" customFormat="1" ht="18" customHeight="1" x14ac:dyDescent="0.4">
      <c r="A13" s="47"/>
      <c r="B13" s="47"/>
      <c r="C13" s="47"/>
      <c r="D13" s="38" t="s">
        <v>21</v>
      </c>
      <c r="E13" s="38"/>
      <c r="F13" s="38"/>
      <c r="G13" s="47" t="s">
        <v>18</v>
      </c>
      <c r="H13" s="47"/>
      <c r="I13" s="47"/>
      <c r="J13" s="59"/>
      <c r="K13" s="59"/>
      <c r="L13" s="59"/>
      <c r="M13" s="59"/>
      <c r="N13" s="47" t="s">
        <v>19</v>
      </c>
      <c r="O13" s="47"/>
      <c r="P13" s="47"/>
      <c r="Q13" s="59"/>
      <c r="R13" s="59"/>
      <c r="S13" s="59"/>
      <c r="T13" s="59"/>
      <c r="U13" s="47" t="s">
        <v>20</v>
      </c>
      <c r="V13" s="47"/>
      <c r="W13" s="47"/>
      <c r="X13" s="59"/>
      <c r="Y13" s="59"/>
      <c r="Z13" s="59"/>
    </row>
    <row r="14" spans="1:27" customFormat="1" ht="4.9000000000000004" customHeight="1" thickBot="1" x14ac:dyDescent="0.45"/>
    <row r="15" spans="1:27" ht="18" customHeight="1" thickBot="1" x14ac:dyDescent="0.45">
      <c r="A15" s="60" t="s">
        <v>22</v>
      </c>
      <c r="B15" s="61"/>
      <c r="C15" s="61"/>
      <c r="D15" s="61"/>
      <c r="E15" s="62"/>
      <c r="F15" s="14"/>
      <c r="G15" s="63" t="s">
        <v>23</v>
      </c>
      <c r="H15" s="64"/>
      <c r="I15" s="14"/>
      <c r="J15" s="63" t="s">
        <v>24</v>
      </c>
      <c r="K15" s="64"/>
      <c r="L15" s="14"/>
      <c r="M15" s="63" t="s">
        <v>25</v>
      </c>
      <c r="N15" s="65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7"/>
    </row>
    <row r="16" spans="1:27" ht="18" customHeight="1" x14ac:dyDescent="0.4">
      <c r="A16" s="48" t="s">
        <v>26</v>
      </c>
      <c r="B16" s="49"/>
      <c r="C16" s="49"/>
      <c r="D16" s="49"/>
      <c r="E16" s="49"/>
      <c r="F16" s="49" t="s">
        <v>27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1" t="s">
        <v>28</v>
      </c>
      <c r="S16" s="52"/>
      <c r="T16" s="52"/>
      <c r="U16" s="52"/>
      <c r="V16" s="52"/>
      <c r="W16" s="52"/>
      <c r="X16" s="53"/>
      <c r="Y16" s="51" t="s">
        <v>29</v>
      </c>
      <c r="Z16" s="57"/>
    </row>
    <row r="17" spans="1:26" customFormat="1" ht="18" customHeight="1" x14ac:dyDescent="0.4">
      <c r="A17" s="50"/>
      <c r="B17" s="47"/>
      <c r="C17" s="47"/>
      <c r="D17" s="47"/>
      <c r="E17" s="47"/>
      <c r="F17" s="47" t="s">
        <v>23</v>
      </c>
      <c r="G17" s="47"/>
      <c r="H17" s="47"/>
      <c r="I17" s="47" t="s">
        <v>24</v>
      </c>
      <c r="J17" s="47"/>
      <c r="K17" s="47"/>
      <c r="L17" s="38" t="s">
        <v>30</v>
      </c>
      <c r="M17" s="38"/>
      <c r="N17" s="38"/>
      <c r="O17" s="47" t="s">
        <v>31</v>
      </c>
      <c r="P17" s="47"/>
      <c r="Q17" s="47"/>
      <c r="R17" s="54"/>
      <c r="S17" s="55"/>
      <c r="T17" s="55"/>
      <c r="U17" s="55"/>
      <c r="V17" s="55"/>
      <c r="W17" s="55"/>
      <c r="X17" s="56"/>
      <c r="Y17" s="54"/>
      <c r="Z17" s="58"/>
    </row>
    <row r="18" spans="1:26" ht="18" customHeight="1" x14ac:dyDescent="0.4">
      <c r="A18" s="15"/>
      <c r="B18" s="47" t="s">
        <v>32</v>
      </c>
      <c r="C18" s="47"/>
      <c r="D18" s="47"/>
      <c r="E18" s="47"/>
      <c r="F18" s="39"/>
      <c r="G18" s="39"/>
      <c r="H18" s="39"/>
      <c r="I18" s="39"/>
      <c r="J18" s="39"/>
      <c r="K18" s="39"/>
      <c r="L18" s="39"/>
      <c r="M18" s="39"/>
      <c r="N18" s="39"/>
      <c r="O18" s="40">
        <f>SUM(F18:N18)</f>
        <v>0</v>
      </c>
      <c r="P18" s="42"/>
      <c r="Q18" s="43"/>
      <c r="R18" s="16"/>
      <c r="S18" s="17" t="s">
        <v>33</v>
      </c>
      <c r="T18" s="18"/>
      <c r="U18" s="17" t="s">
        <v>34</v>
      </c>
      <c r="V18" s="18"/>
      <c r="W18" s="19" t="s">
        <v>35</v>
      </c>
      <c r="X18" s="20"/>
      <c r="Y18" s="40"/>
      <c r="Z18" s="41"/>
    </row>
    <row r="19" spans="1:26" ht="18" customHeight="1" x14ac:dyDescent="0.4">
      <c r="A19" s="21"/>
      <c r="B19" s="47" t="s">
        <v>36</v>
      </c>
      <c r="C19" s="47"/>
      <c r="D19" s="47"/>
      <c r="E19" s="47"/>
      <c r="F19" s="39"/>
      <c r="G19" s="39"/>
      <c r="H19" s="39"/>
      <c r="I19" s="39"/>
      <c r="J19" s="39"/>
      <c r="K19" s="39"/>
      <c r="L19" s="39"/>
      <c r="M19" s="39"/>
      <c r="N19" s="39"/>
      <c r="O19" s="40">
        <f t="shared" ref="O19:O24" si="0">SUM(F19:N19)</f>
        <v>0</v>
      </c>
      <c r="P19" s="42"/>
      <c r="Q19" s="43"/>
      <c r="R19" s="16"/>
      <c r="S19" s="17" t="s">
        <v>33</v>
      </c>
      <c r="T19" s="18"/>
      <c r="U19" s="17" t="s">
        <v>34</v>
      </c>
      <c r="V19" s="18"/>
      <c r="W19" s="19" t="s">
        <v>35</v>
      </c>
      <c r="X19" s="20"/>
      <c r="Y19" s="40"/>
      <c r="Z19" s="41"/>
    </row>
    <row r="20" spans="1:26" ht="18" customHeight="1" x14ac:dyDescent="0.4">
      <c r="A20" s="21"/>
      <c r="B20" s="47" t="s">
        <v>37</v>
      </c>
      <c r="C20" s="47"/>
      <c r="D20" s="47"/>
      <c r="E20" s="47"/>
      <c r="F20" s="39"/>
      <c r="G20" s="39"/>
      <c r="H20" s="39"/>
      <c r="I20" s="39"/>
      <c r="J20" s="39"/>
      <c r="K20" s="39"/>
      <c r="L20" s="39"/>
      <c r="M20" s="39"/>
      <c r="N20" s="39"/>
      <c r="O20" s="40">
        <f t="shared" si="0"/>
        <v>0</v>
      </c>
      <c r="P20" s="42"/>
      <c r="Q20" s="43"/>
      <c r="R20" s="16"/>
      <c r="S20" s="17" t="s">
        <v>33</v>
      </c>
      <c r="T20" s="18"/>
      <c r="U20" s="17" t="s">
        <v>34</v>
      </c>
      <c r="V20" s="18"/>
      <c r="W20" s="19" t="s">
        <v>35</v>
      </c>
      <c r="X20" s="20"/>
      <c r="Y20" s="40"/>
      <c r="Z20" s="41"/>
    </row>
    <row r="21" spans="1:26" ht="18" customHeight="1" x14ac:dyDescent="0.4">
      <c r="A21" s="21"/>
      <c r="B21" s="47" t="s">
        <v>38</v>
      </c>
      <c r="C21" s="47"/>
      <c r="D21" s="47"/>
      <c r="E21" s="47"/>
      <c r="F21" s="39"/>
      <c r="G21" s="39"/>
      <c r="H21" s="39"/>
      <c r="I21" s="39"/>
      <c r="J21" s="39"/>
      <c r="K21" s="39"/>
      <c r="L21" s="39"/>
      <c r="M21" s="39"/>
      <c r="N21" s="39"/>
      <c r="O21" s="40">
        <f t="shared" si="0"/>
        <v>0</v>
      </c>
      <c r="P21" s="42"/>
      <c r="Q21" s="43"/>
      <c r="R21" s="16"/>
      <c r="S21" s="17" t="s">
        <v>33</v>
      </c>
      <c r="T21" s="18"/>
      <c r="U21" s="17" t="s">
        <v>34</v>
      </c>
      <c r="V21" s="18"/>
      <c r="W21" s="19" t="s">
        <v>35</v>
      </c>
      <c r="X21" s="20"/>
      <c r="Y21" s="40"/>
      <c r="Z21" s="41"/>
    </row>
    <row r="22" spans="1:26" ht="18" customHeight="1" x14ac:dyDescent="0.4">
      <c r="A22" s="21"/>
      <c r="B22" s="47" t="s">
        <v>39</v>
      </c>
      <c r="C22" s="47"/>
      <c r="D22" s="47"/>
      <c r="E22" s="47"/>
      <c r="F22" s="39"/>
      <c r="G22" s="39"/>
      <c r="H22" s="39"/>
      <c r="I22" s="39"/>
      <c r="J22" s="39"/>
      <c r="K22" s="39"/>
      <c r="L22" s="39"/>
      <c r="M22" s="39"/>
      <c r="N22" s="39"/>
      <c r="O22" s="40">
        <f t="shared" si="0"/>
        <v>0</v>
      </c>
      <c r="P22" s="42"/>
      <c r="Q22" s="43"/>
      <c r="R22" s="16"/>
      <c r="S22" s="17" t="s">
        <v>33</v>
      </c>
      <c r="T22" s="18"/>
      <c r="U22" s="17" t="s">
        <v>34</v>
      </c>
      <c r="V22" s="18"/>
      <c r="W22" s="19" t="s">
        <v>35</v>
      </c>
      <c r="X22" s="20"/>
      <c r="Y22" s="40"/>
      <c r="Z22" s="41"/>
    </row>
    <row r="23" spans="1:26" ht="18" customHeight="1" x14ac:dyDescent="0.4">
      <c r="A23" s="21"/>
      <c r="B23" s="47" t="s">
        <v>40</v>
      </c>
      <c r="C23" s="47"/>
      <c r="D23" s="47"/>
      <c r="E23" s="47"/>
      <c r="F23" s="39"/>
      <c r="G23" s="39"/>
      <c r="H23" s="39"/>
      <c r="I23" s="39"/>
      <c r="J23" s="39"/>
      <c r="K23" s="39"/>
      <c r="L23" s="39"/>
      <c r="M23" s="39"/>
      <c r="N23" s="39"/>
      <c r="O23" s="40">
        <f t="shared" si="0"/>
        <v>0</v>
      </c>
      <c r="P23" s="42"/>
      <c r="Q23" s="43"/>
      <c r="R23" s="16"/>
      <c r="S23" s="17" t="s">
        <v>33</v>
      </c>
      <c r="T23" s="18"/>
      <c r="U23" s="17" t="s">
        <v>34</v>
      </c>
      <c r="V23" s="18"/>
      <c r="W23" s="19" t="s">
        <v>35</v>
      </c>
      <c r="X23" s="20"/>
      <c r="Y23" s="40"/>
      <c r="Z23" s="41"/>
    </row>
    <row r="24" spans="1:26" ht="18" customHeight="1" x14ac:dyDescent="0.4">
      <c r="A24" s="21"/>
      <c r="B24" s="38" t="s">
        <v>41</v>
      </c>
      <c r="C24" s="38"/>
      <c r="D24" s="38"/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40">
        <f t="shared" si="0"/>
        <v>0</v>
      </c>
      <c r="P24" s="42"/>
      <c r="Q24" s="43"/>
      <c r="R24" s="16"/>
      <c r="S24" s="17" t="s">
        <v>33</v>
      </c>
      <c r="T24" s="18"/>
      <c r="U24" s="17" t="s">
        <v>34</v>
      </c>
      <c r="V24" s="18"/>
      <c r="W24" s="19" t="s">
        <v>35</v>
      </c>
      <c r="X24" s="20"/>
      <c r="Y24" s="40"/>
      <c r="Z24" s="41"/>
    </row>
    <row r="25" spans="1:26" ht="18" customHeight="1" x14ac:dyDescent="0.4">
      <c r="A25" s="21"/>
      <c r="B25" s="38" t="s">
        <v>42</v>
      </c>
      <c r="C25" s="38"/>
      <c r="D25" s="38"/>
      <c r="E25" s="38"/>
      <c r="F25" s="39"/>
      <c r="G25" s="39"/>
      <c r="H25" s="39"/>
      <c r="I25" s="39"/>
      <c r="J25" s="39"/>
      <c r="K25" s="39"/>
      <c r="L25" s="39"/>
      <c r="M25" s="39"/>
      <c r="N25" s="39"/>
      <c r="O25" s="40">
        <f>SUM(F25:N25)</f>
        <v>0</v>
      </c>
      <c r="P25" s="42"/>
      <c r="Q25" s="43"/>
      <c r="R25" s="16"/>
      <c r="S25" s="17" t="s">
        <v>33</v>
      </c>
      <c r="T25" s="18"/>
      <c r="U25" s="17" t="s">
        <v>34</v>
      </c>
      <c r="V25" s="18"/>
      <c r="W25" s="19" t="s">
        <v>35</v>
      </c>
      <c r="X25" s="20"/>
      <c r="Y25" s="40"/>
      <c r="Z25" s="41"/>
    </row>
    <row r="26" spans="1:26" ht="18" customHeight="1" x14ac:dyDescent="0.4">
      <c r="A26" s="21"/>
      <c r="B26" s="44"/>
      <c r="C26" s="45"/>
      <c r="D26" s="45"/>
      <c r="E26" s="46"/>
      <c r="F26" s="39"/>
      <c r="G26" s="39"/>
      <c r="H26" s="39"/>
      <c r="I26" s="39"/>
      <c r="J26" s="39"/>
      <c r="K26" s="39"/>
      <c r="L26" s="39"/>
      <c r="M26" s="39"/>
      <c r="N26" s="39"/>
      <c r="O26" s="40">
        <f t="shared" ref="O26:O28" si="1">SUM(F26:N26)</f>
        <v>0</v>
      </c>
      <c r="P26" s="42"/>
      <c r="Q26" s="43"/>
      <c r="R26" s="16"/>
      <c r="S26" s="17" t="s">
        <v>33</v>
      </c>
      <c r="T26" s="18"/>
      <c r="U26" s="17" t="s">
        <v>34</v>
      </c>
      <c r="V26" s="18"/>
      <c r="W26" s="19" t="s">
        <v>35</v>
      </c>
      <c r="X26" s="20"/>
      <c r="Y26" s="40"/>
      <c r="Z26" s="41"/>
    </row>
    <row r="27" spans="1:26" ht="18" customHeight="1" x14ac:dyDescent="0.4">
      <c r="A27" s="21"/>
      <c r="B27" s="38"/>
      <c r="C27" s="38"/>
      <c r="D27" s="38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40">
        <f t="shared" si="1"/>
        <v>0</v>
      </c>
      <c r="P27" s="42"/>
      <c r="Q27" s="43"/>
      <c r="R27" s="16"/>
      <c r="S27" s="17" t="s">
        <v>33</v>
      </c>
      <c r="T27" s="18"/>
      <c r="U27" s="17" t="s">
        <v>34</v>
      </c>
      <c r="V27" s="18"/>
      <c r="W27" s="19" t="s">
        <v>35</v>
      </c>
      <c r="X27" s="20"/>
      <c r="Y27" s="40"/>
      <c r="Z27" s="41"/>
    </row>
    <row r="28" spans="1:26" ht="18" customHeight="1" x14ac:dyDescent="0.4">
      <c r="A28" s="21"/>
      <c r="B28" s="38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40">
        <f t="shared" si="1"/>
        <v>0</v>
      </c>
      <c r="P28" s="42"/>
      <c r="Q28" s="43"/>
      <c r="R28" s="16"/>
      <c r="S28" s="17" t="s">
        <v>33</v>
      </c>
      <c r="T28" s="18"/>
      <c r="U28" s="17" t="s">
        <v>34</v>
      </c>
      <c r="V28" s="18"/>
      <c r="W28" s="19" t="s">
        <v>35</v>
      </c>
      <c r="X28" s="20"/>
      <c r="Y28" s="40"/>
      <c r="Z28" s="41"/>
    </row>
    <row r="29" spans="1:26" ht="18" customHeight="1" thickBot="1" x14ac:dyDescent="0.45">
      <c r="A29" s="21"/>
      <c r="B29" s="38"/>
      <c r="C29" s="38"/>
      <c r="D29" s="38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>
        <f>SUM(F29:N29)</f>
        <v>0</v>
      </c>
      <c r="P29" s="39"/>
      <c r="Q29" s="39"/>
      <c r="R29" s="16"/>
      <c r="S29" s="17" t="s">
        <v>33</v>
      </c>
      <c r="T29" s="18"/>
      <c r="U29" s="17" t="s">
        <v>34</v>
      </c>
      <c r="V29" s="18"/>
      <c r="W29" s="19" t="s">
        <v>35</v>
      </c>
      <c r="X29" s="20"/>
      <c r="Y29" s="40"/>
      <c r="Z29" s="41"/>
    </row>
    <row r="30" spans="1:26" ht="18" customHeight="1" thickBot="1" x14ac:dyDescent="0.45">
      <c r="A30" s="29" t="s">
        <v>31</v>
      </c>
      <c r="B30" s="30"/>
      <c r="C30" s="30"/>
      <c r="D30" s="30"/>
      <c r="E30" s="30"/>
      <c r="F30" s="31">
        <f>SUM(F18:H29)</f>
        <v>0</v>
      </c>
      <c r="G30" s="31"/>
      <c r="H30" s="32"/>
      <c r="I30" s="31">
        <f>SUM(I18:K29)</f>
        <v>0</v>
      </c>
      <c r="J30" s="31"/>
      <c r="K30" s="32"/>
      <c r="L30" s="31">
        <f>SUM(L18:N29)</f>
        <v>0</v>
      </c>
      <c r="M30" s="31"/>
      <c r="N30" s="32"/>
      <c r="O30" s="33">
        <f>SUM(O18:Q29)</f>
        <v>0</v>
      </c>
      <c r="P30" s="31"/>
      <c r="Q30" s="34"/>
      <c r="R30" s="35" t="s">
        <v>43</v>
      </c>
      <c r="S30" s="36"/>
      <c r="T30" s="36"/>
      <c r="U30" s="36"/>
      <c r="V30" s="36"/>
      <c r="W30" s="36"/>
      <c r="X30" s="36"/>
      <c r="Y30" s="36"/>
      <c r="Z30" s="37"/>
    </row>
    <row r="31" spans="1:26" ht="4.9000000000000004" customHeight="1" x14ac:dyDescent="0.4">
      <c r="A31" s="1"/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2"/>
      <c r="U31" s="22"/>
      <c r="V31" s="22"/>
      <c r="W31" s="6"/>
      <c r="X31" s="6"/>
      <c r="Y31" s="6"/>
      <c r="Z31" s="6"/>
    </row>
    <row r="32" spans="1:26" ht="18" customHeight="1" x14ac:dyDescent="0.4">
      <c r="A32" s="24" t="s">
        <v>44</v>
      </c>
      <c r="B32" s="22"/>
      <c r="C32" s="22"/>
      <c r="D32" s="25" t="s">
        <v>45</v>
      </c>
      <c r="E32" s="26"/>
      <c r="F32" s="22"/>
      <c r="G32" s="22"/>
      <c r="H32" s="22"/>
      <c r="I32" s="2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4">
      <c r="A33" s="25" t="s">
        <v>46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4">
      <c r="A34" s="25" t="s">
        <v>47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4">
      <c r="A35" s="25" t="s">
        <v>48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 x14ac:dyDescent="0.4">
      <c r="A36" s="25" t="s">
        <v>49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customHeight="1" x14ac:dyDescent="0.4">
      <c r="A37" s="25" t="s">
        <v>50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4.9000000000000004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.399999999999999" customHeight="1" x14ac:dyDescent="0.4">
      <c r="A39" s="28" t="s">
        <v>51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8.399999999999999" customHeight="1" x14ac:dyDescent="0.4">
      <c r="A40" s="351" t="s">
        <v>1010</v>
      </c>
      <c r="B40" s="352"/>
      <c r="C40" s="352"/>
      <c r="D40" s="352"/>
      <c r="E40" s="353"/>
      <c r="F40" s="351" t="s">
        <v>52</v>
      </c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3"/>
      <c r="S40" s="351" t="s">
        <v>53</v>
      </c>
      <c r="T40" s="352"/>
      <c r="U40" s="352"/>
      <c r="V40" s="353"/>
      <c r="W40" s="351" t="s">
        <v>54</v>
      </c>
      <c r="X40" s="352"/>
      <c r="Y40" s="352"/>
      <c r="Z40" s="353"/>
    </row>
    <row r="41" spans="1:26" ht="18.399999999999999" customHeight="1" x14ac:dyDescent="0.4">
      <c r="A41" s="354"/>
      <c r="B41" s="355"/>
      <c r="C41" s="355"/>
      <c r="D41" s="355"/>
      <c r="E41" s="356"/>
      <c r="F41" s="354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6"/>
      <c r="S41" s="354"/>
      <c r="T41" s="355"/>
      <c r="U41" s="355"/>
      <c r="V41" s="356"/>
      <c r="W41" s="354"/>
      <c r="X41" s="355"/>
      <c r="Y41" s="355"/>
      <c r="Z41" s="356"/>
    </row>
    <row r="42" spans="1:26" ht="18.399999999999999" customHeight="1" x14ac:dyDescent="0.4">
      <c r="A42" s="357"/>
      <c r="B42" s="358"/>
      <c r="C42" s="358"/>
      <c r="D42" s="358"/>
      <c r="E42" s="359"/>
      <c r="F42" s="357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9"/>
      <c r="S42" s="357"/>
      <c r="T42" s="358"/>
      <c r="U42" s="358"/>
      <c r="V42" s="359"/>
      <c r="W42" s="357"/>
      <c r="X42" s="358"/>
      <c r="Y42" s="358"/>
      <c r="Z42" s="359"/>
    </row>
    <row r="43" spans="1:26" ht="18.399999999999999" customHeight="1" x14ac:dyDescent="0.4">
      <c r="A43" s="360"/>
      <c r="B43" s="361"/>
      <c r="C43" s="361"/>
      <c r="D43" s="361"/>
      <c r="E43" s="362"/>
      <c r="F43" s="360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2"/>
      <c r="S43" s="360"/>
      <c r="T43" s="361"/>
      <c r="U43" s="361"/>
      <c r="V43" s="362"/>
      <c r="W43" s="360"/>
      <c r="X43" s="361"/>
      <c r="Y43" s="361"/>
      <c r="Z43" s="362"/>
    </row>
  </sheetData>
  <sheetProtection formatCells="0" formatColumns="0" formatRows="0" insertColumns="0" insertRows="0" insertHyperlinks="0" deleteColumns="0" deleteRows="0" selectLockedCells="1" sort="0" autoFilter="0" pivotTables="0"/>
  <mergeCells count="131"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N12:P12"/>
    <mergeCell ref="Q12:T12"/>
    <mergeCell ref="U12:W12"/>
    <mergeCell ref="X12:Z12"/>
    <mergeCell ref="D13:F13"/>
    <mergeCell ref="G13:I13"/>
    <mergeCell ref="J13:M13"/>
    <mergeCell ref="N13:P13"/>
    <mergeCell ref="Q13:T13"/>
    <mergeCell ref="U13:W13"/>
    <mergeCell ref="D12:F12"/>
    <mergeCell ref="G12:I12"/>
    <mergeCell ref="J12:M12"/>
    <mergeCell ref="A16:E17"/>
    <mergeCell ref="F16:Q16"/>
    <mergeCell ref="R16:X17"/>
    <mergeCell ref="Y16:Z17"/>
    <mergeCell ref="F17:H17"/>
    <mergeCell ref="I17:K17"/>
    <mergeCell ref="L17:N17"/>
    <mergeCell ref="O17:Q17"/>
    <mergeCell ref="X13:Z13"/>
    <mergeCell ref="A15:E15"/>
    <mergeCell ref="G15:H15"/>
    <mergeCell ref="J15:K15"/>
    <mergeCell ref="M15:N15"/>
    <mergeCell ref="O15:Z15"/>
    <mergeCell ref="A10:C13"/>
    <mergeCell ref="D10:F10"/>
    <mergeCell ref="G10:Z10"/>
    <mergeCell ref="D11:F11"/>
    <mergeCell ref="G11:S11"/>
    <mergeCell ref="T11:V11"/>
    <mergeCell ref="W11:Z11"/>
    <mergeCell ref="B19:E19"/>
    <mergeCell ref="F19:H19"/>
    <mergeCell ref="I19:K19"/>
    <mergeCell ref="L19:N19"/>
    <mergeCell ref="O19:Q19"/>
    <mergeCell ref="Y19:Z19"/>
    <mergeCell ref="B18:E18"/>
    <mergeCell ref="F18:H18"/>
    <mergeCell ref="I18:K18"/>
    <mergeCell ref="L18:N18"/>
    <mergeCell ref="O18:Q18"/>
    <mergeCell ref="Y18:Z18"/>
    <mergeCell ref="B21:E21"/>
    <mergeCell ref="F21:H21"/>
    <mergeCell ref="I21:K21"/>
    <mergeCell ref="L21:N21"/>
    <mergeCell ref="O21:Q21"/>
    <mergeCell ref="Y21:Z21"/>
    <mergeCell ref="B20:E20"/>
    <mergeCell ref="F20:H20"/>
    <mergeCell ref="I20:K20"/>
    <mergeCell ref="L20:N20"/>
    <mergeCell ref="O20:Q20"/>
    <mergeCell ref="Y20:Z20"/>
    <mergeCell ref="B23:E23"/>
    <mergeCell ref="F23:H23"/>
    <mergeCell ref="I23:K23"/>
    <mergeCell ref="L23:N23"/>
    <mergeCell ref="O23:Q23"/>
    <mergeCell ref="Y23:Z23"/>
    <mergeCell ref="B22:E22"/>
    <mergeCell ref="F22:H22"/>
    <mergeCell ref="I22:K22"/>
    <mergeCell ref="L22:N22"/>
    <mergeCell ref="O22:Q22"/>
    <mergeCell ref="Y22:Z22"/>
    <mergeCell ref="B25:E25"/>
    <mergeCell ref="F25:H25"/>
    <mergeCell ref="I25:K25"/>
    <mergeCell ref="L25:N25"/>
    <mergeCell ref="O25:Q25"/>
    <mergeCell ref="Y25:Z25"/>
    <mergeCell ref="B24:E24"/>
    <mergeCell ref="F24:H24"/>
    <mergeCell ref="I24:K24"/>
    <mergeCell ref="L24:N24"/>
    <mergeCell ref="O24:Q24"/>
    <mergeCell ref="Y24:Z24"/>
    <mergeCell ref="B27:E27"/>
    <mergeCell ref="F27:H27"/>
    <mergeCell ref="I27:K27"/>
    <mergeCell ref="L27:N27"/>
    <mergeCell ref="O27:Q27"/>
    <mergeCell ref="Y27:Z27"/>
    <mergeCell ref="B26:E26"/>
    <mergeCell ref="F26:H26"/>
    <mergeCell ref="I26:K26"/>
    <mergeCell ref="L26:N26"/>
    <mergeCell ref="O26:Q26"/>
    <mergeCell ref="Y26:Z26"/>
    <mergeCell ref="B29:E29"/>
    <mergeCell ref="F29:H29"/>
    <mergeCell ref="I29:K29"/>
    <mergeCell ref="L29:N29"/>
    <mergeCell ref="O29:Q29"/>
    <mergeCell ref="Y29:Z29"/>
    <mergeCell ref="B28:E28"/>
    <mergeCell ref="F28:H28"/>
    <mergeCell ref="I28:K28"/>
    <mergeCell ref="L28:N28"/>
    <mergeCell ref="O28:Q28"/>
    <mergeCell ref="Y28:Z28"/>
    <mergeCell ref="A39:Z39"/>
    <mergeCell ref="A30:E30"/>
    <mergeCell ref="F30:H30"/>
    <mergeCell ref="I30:K30"/>
    <mergeCell ref="L30:N30"/>
    <mergeCell ref="O30:Q30"/>
    <mergeCell ref="R30:Z30"/>
    <mergeCell ref="A40:E40"/>
    <mergeCell ref="F40:R40"/>
    <mergeCell ref="S40:V40"/>
    <mergeCell ref="W40:Z40"/>
    <mergeCell ref="A41:E43"/>
    <mergeCell ref="F41:R43"/>
    <mergeCell ref="S41:V43"/>
    <mergeCell ref="W41:Z43"/>
  </mergeCells>
  <phoneticPr fontId="3"/>
  <conditionalFormatting sqref="O30 D10 D12:D13 G10 F18:F30 I18:I30 L18:L30">
    <cfRule type="containsBlanks" dxfId="49" priority="23">
      <formula>LEN(TRIM(D10))=0</formula>
    </cfRule>
  </conditionalFormatting>
  <conditionalFormatting sqref="Q6:Z8 S5 U5 W5">
    <cfRule type="containsBlanks" dxfId="48" priority="22">
      <formula>LEN(TRIM(Q5))=0</formula>
    </cfRule>
  </conditionalFormatting>
  <conditionalFormatting sqref="O15">
    <cfRule type="containsBlanks" dxfId="47" priority="21">
      <formula>LEN(TRIM(O15))=0</formula>
    </cfRule>
  </conditionalFormatting>
  <conditionalFormatting sqref="F17 I17">
    <cfRule type="containsBlanks" dxfId="46" priority="20">
      <formula>LEN(TRIM(F17))=0</formula>
    </cfRule>
  </conditionalFormatting>
  <conditionalFormatting sqref="L17">
    <cfRule type="containsBlanks" dxfId="45" priority="19">
      <formula>LEN(TRIM(L17))=0</formula>
    </cfRule>
  </conditionalFormatting>
  <conditionalFormatting sqref="O17">
    <cfRule type="containsBlanks" dxfId="44" priority="18">
      <formula>LEN(TRIM(O17))=0</formula>
    </cfRule>
  </conditionalFormatting>
  <conditionalFormatting sqref="R16">
    <cfRule type="containsBlanks" dxfId="43" priority="17">
      <formula>LEN(TRIM(R16))=0</formula>
    </cfRule>
  </conditionalFormatting>
  <conditionalFormatting sqref="O18:O29">
    <cfRule type="containsBlanks" dxfId="42" priority="16">
      <formula>LEN(TRIM(O18))=0</formula>
    </cfRule>
  </conditionalFormatting>
  <conditionalFormatting sqref="Y18:Y29">
    <cfRule type="containsBlanks" dxfId="41" priority="15">
      <formula>LEN(TRIM(Y18))=0</formula>
    </cfRule>
  </conditionalFormatting>
  <conditionalFormatting sqref="G11">
    <cfRule type="containsBlanks" dxfId="40" priority="14">
      <formula>LEN(TRIM(G11))=0</formula>
    </cfRule>
  </conditionalFormatting>
  <conditionalFormatting sqref="G12:G13">
    <cfRule type="containsBlanks" dxfId="39" priority="13">
      <formula>LEN(TRIM(G12))=0</formula>
    </cfRule>
  </conditionalFormatting>
  <conditionalFormatting sqref="N12:N13">
    <cfRule type="containsBlanks" dxfId="38" priority="12">
      <formula>LEN(TRIM(N12))=0</formula>
    </cfRule>
  </conditionalFormatting>
  <conditionalFormatting sqref="U12:U13">
    <cfRule type="containsBlanks" dxfId="37" priority="11">
      <formula>LEN(TRIM(U12))=0</formula>
    </cfRule>
  </conditionalFormatting>
  <conditionalFormatting sqref="J12:J13">
    <cfRule type="containsBlanks" dxfId="36" priority="10">
      <formula>LEN(TRIM(J12))=0</formula>
    </cfRule>
  </conditionalFormatting>
  <conditionalFormatting sqref="Q12:Q13">
    <cfRule type="containsBlanks" dxfId="35" priority="9">
      <formula>LEN(TRIM(Q12))=0</formula>
    </cfRule>
  </conditionalFormatting>
  <conditionalFormatting sqref="X12:X13">
    <cfRule type="containsBlanks" dxfId="34" priority="8">
      <formula>LEN(TRIM(X12))=0</formula>
    </cfRule>
  </conditionalFormatting>
  <conditionalFormatting sqref="D11">
    <cfRule type="containsBlanks" dxfId="33" priority="7">
      <formula>LEN(TRIM(D11))=0</formula>
    </cfRule>
  </conditionalFormatting>
  <conditionalFormatting sqref="T11">
    <cfRule type="containsBlanks" dxfId="32" priority="6">
      <formula>LEN(TRIM(T11))=0</formula>
    </cfRule>
  </conditionalFormatting>
  <conditionalFormatting sqref="W11">
    <cfRule type="containsBlanks" dxfId="31" priority="5">
      <formula>LEN(TRIM(W11))=0</formula>
    </cfRule>
  </conditionalFormatting>
  <conditionalFormatting sqref="R18:R29">
    <cfRule type="containsBlanks" dxfId="30" priority="4">
      <formula>LEN(TRIM(R18))=0</formula>
    </cfRule>
  </conditionalFormatting>
  <conditionalFormatting sqref="T18:T29">
    <cfRule type="containsBlanks" dxfId="29" priority="3">
      <formula>LEN(TRIM(T18))=0</formula>
    </cfRule>
  </conditionalFormatting>
  <conditionalFormatting sqref="X18:X29">
    <cfRule type="containsBlanks" dxfId="28" priority="2">
      <formula>LEN(TRIM(X18))=0</formula>
    </cfRule>
  </conditionalFormatting>
  <conditionalFormatting sqref="V18:V29">
    <cfRule type="containsBlanks" dxfId="27" priority="1">
      <formula>LEN(TRIM(V18))=0</formula>
    </cfRule>
  </conditionalFormatting>
  <dataValidations count="4">
    <dataValidation type="list" allowBlank="1" showInputMessage="1" showErrorMessage="1" sqref="V18:V29" xr:uid="{F953DB1D-CEC5-442D-A6BF-F42D266C6957}">
      <formula1>"0,1,2,3,4,5,6,7,8,9,10,11,12,13,14,15,16,17,18,19,20,21,22,23,24"</formula1>
    </dataValidation>
    <dataValidation type="list" allowBlank="1" showInputMessage="1" showErrorMessage="1" sqref="R18:R29" xr:uid="{F6508F8C-50FE-40CA-AB18-A4CAC5D69A61}">
      <formula1>"1,2,3,4,5,6,7,8,9,10,11,12"</formula1>
    </dataValidation>
    <dataValidation type="list" allowBlank="1" showInputMessage="1" showErrorMessage="1" sqref="T18:T29" xr:uid="{00A4B902-579A-41ED-B055-5F844FBC6DDB}">
      <formula1>"1,2,3,4,5,6,7,8,9,10,11,12,13,14,15,16,17,18,19,20,21,22,23,24,25,26,27,28,29,30,31"</formula1>
    </dataValidation>
    <dataValidation type="list" allowBlank="1" showInputMessage="1" showErrorMessage="1" sqref="X18:X29" xr:uid="{B2D23579-DF9F-4E56-8B91-50FDD34C0061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47625</xdr:rowOff>
                  </from>
                  <to>
                    <xdr:col>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200025</xdr:rowOff>
                  </from>
                  <to>
                    <xdr:col>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18</xdr:row>
                    <xdr:rowOff>200025</xdr:rowOff>
                  </from>
                  <to>
                    <xdr:col>1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200025</xdr:rowOff>
                  </from>
                  <to>
                    <xdr:col>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20</xdr:row>
                    <xdr:rowOff>200025</xdr:rowOff>
                  </from>
                  <to>
                    <xdr:col>1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21</xdr:row>
                    <xdr:rowOff>200025</xdr:rowOff>
                  </from>
                  <to>
                    <xdr:col>1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200025</xdr:rowOff>
                  </from>
                  <to>
                    <xdr:col>1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200025</xdr:rowOff>
                  </from>
                  <to>
                    <xdr:col>1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24</xdr:row>
                    <xdr:rowOff>200025</xdr:rowOff>
                  </from>
                  <to>
                    <xdr:col>1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47625</xdr:rowOff>
                  </from>
                  <to>
                    <xdr:col>9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19050</xdr:colOff>
                    <xdr:row>13</xdr:row>
                    <xdr:rowOff>47625</xdr:rowOff>
                  </from>
                  <to>
                    <xdr:col>12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200025</xdr:rowOff>
                  </from>
                  <to>
                    <xdr:col>1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200025</xdr:rowOff>
                  </from>
                  <to>
                    <xdr:col>1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200025</xdr:rowOff>
                  </from>
                  <to>
                    <xdr:col>1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200025</xdr:rowOff>
                  </from>
                  <to>
                    <xdr:col>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52645-4C3C-4653-A5C1-84FC6F3FB0A1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5" width="10" style="83" customWidth="1"/>
    <col min="6" max="7" width="10" style="84" customWidth="1"/>
    <col min="8" max="13" width="8.375" style="84" customWidth="1"/>
    <col min="14" max="16384" width="8.625" style="87"/>
  </cols>
  <sheetData>
    <row r="1" spans="1:13" ht="25.5" x14ac:dyDescent="0.4">
      <c r="A1" s="181" t="s">
        <v>704</v>
      </c>
      <c r="B1" s="181"/>
      <c r="C1" s="83" t="s">
        <v>909</v>
      </c>
      <c r="D1" s="182"/>
      <c r="E1" s="182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ht="18" customHeight="1" x14ac:dyDescent="0.4">
      <c r="A3" s="259" t="s">
        <v>57</v>
      </c>
      <c r="B3" s="90" t="s">
        <v>58</v>
      </c>
      <c r="C3" s="92" t="s">
        <v>59</v>
      </c>
      <c r="D3" s="92" t="s">
        <v>60</v>
      </c>
      <c r="E3" s="92" t="s">
        <v>61</v>
      </c>
      <c r="F3" s="92" t="s">
        <v>62</v>
      </c>
      <c r="G3" s="93" t="s">
        <v>63</v>
      </c>
      <c r="H3" s="260" t="s">
        <v>64</v>
      </c>
      <c r="I3" s="261"/>
      <c r="J3" s="261"/>
      <c r="K3" s="261"/>
      <c r="L3" s="261"/>
      <c r="M3" s="262"/>
    </row>
    <row r="4" spans="1:13" x14ac:dyDescent="0.4">
      <c r="A4" s="97"/>
      <c r="B4" s="98"/>
      <c r="C4" s="99"/>
      <c r="D4" s="99"/>
      <c r="E4" s="99"/>
      <c r="F4" s="99"/>
      <c r="G4" s="100"/>
      <c r="H4" s="263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264"/>
      <c r="B5" s="106"/>
      <c r="C5" s="108"/>
      <c r="D5" s="108"/>
      <c r="E5" s="108"/>
      <c r="F5" s="108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265" t="s">
        <v>705</v>
      </c>
      <c r="B6" s="185"/>
      <c r="C6" s="171" t="s">
        <v>706</v>
      </c>
      <c r="D6" s="116" t="s">
        <v>225</v>
      </c>
      <c r="E6" s="172" t="s">
        <v>76</v>
      </c>
      <c r="F6" s="98" t="s">
        <v>77</v>
      </c>
      <c r="G6" s="173"/>
      <c r="H6" s="153"/>
      <c r="I6" s="154"/>
      <c r="J6" s="154"/>
      <c r="K6" s="154"/>
      <c r="L6" s="154"/>
      <c r="M6" s="155"/>
    </row>
    <row r="7" spans="1:13" x14ac:dyDescent="0.4">
      <c r="A7" s="240"/>
      <c r="B7" s="124"/>
      <c r="C7" s="125" t="s">
        <v>707</v>
      </c>
      <c r="D7" s="126" t="s">
        <v>227</v>
      </c>
      <c r="E7" s="127" t="s">
        <v>76</v>
      </c>
      <c r="F7" s="98"/>
      <c r="G7" s="129"/>
      <c r="H7" s="130"/>
      <c r="I7" s="131"/>
      <c r="J7" s="131"/>
      <c r="K7" s="131"/>
      <c r="L7" s="131"/>
      <c r="M7" s="132"/>
    </row>
    <row r="8" spans="1:13" ht="19.5" thickBot="1" x14ac:dyDescent="0.45">
      <c r="A8" s="240"/>
      <c r="B8" s="186" t="s">
        <v>78</v>
      </c>
      <c r="C8" s="133" t="s">
        <v>708</v>
      </c>
      <c r="D8" s="144" t="s">
        <v>229</v>
      </c>
      <c r="E8" s="134" t="s">
        <v>76</v>
      </c>
      <c r="F8" s="187"/>
      <c r="G8" s="136"/>
      <c r="H8" s="130"/>
      <c r="I8" s="131"/>
      <c r="J8" s="131"/>
      <c r="K8" s="131"/>
      <c r="L8" s="131"/>
      <c r="M8" s="132"/>
    </row>
    <row r="9" spans="1:13" x14ac:dyDescent="0.4">
      <c r="A9" s="240"/>
      <c r="B9" s="186" t="s">
        <v>230</v>
      </c>
      <c r="C9" s="137" t="s">
        <v>709</v>
      </c>
      <c r="D9" s="138" t="s">
        <v>232</v>
      </c>
      <c r="E9" s="139" t="s">
        <v>76</v>
      </c>
      <c r="F9" s="90" t="s">
        <v>77</v>
      </c>
      <c r="G9" s="141"/>
      <c r="H9" s="130"/>
      <c r="I9" s="131"/>
      <c r="J9" s="131"/>
      <c r="K9" s="131"/>
      <c r="L9" s="131"/>
      <c r="M9" s="132"/>
    </row>
    <row r="10" spans="1:13" x14ac:dyDescent="0.4">
      <c r="A10" s="240"/>
      <c r="B10" s="186" t="s">
        <v>233</v>
      </c>
      <c r="C10" s="125" t="s">
        <v>710</v>
      </c>
      <c r="D10" s="126" t="s">
        <v>235</v>
      </c>
      <c r="E10" s="127" t="s">
        <v>76</v>
      </c>
      <c r="F10" s="98"/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240"/>
      <c r="B11" s="186" t="s">
        <v>90</v>
      </c>
      <c r="C11" s="133" t="s">
        <v>711</v>
      </c>
      <c r="D11" s="144" t="s">
        <v>237</v>
      </c>
      <c r="E11" s="134" t="s">
        <v>76</v>
      </c>
      <c r="F11" s="187"/>
      <c r="G11" s="136"/>
      <c r="H11" s="130"/>
      <c r="I11" s="131"/>
      <c r="J11" s="131"/>
      <c r="K11" s="131"/>
      <c r="L11" s="131"/>
      <c r="M11" s="132"/>
    </row>
    <row r="12" spans="1:13" x14ac:dyDescent="0.4">
      <c r="A12" s="240"/>
      <c r="B12" s="186" t="s">
        <v>238</v>
      </c>
      <c r="C12" s="137" t="s">
        <v>712</v>
      </c>
      <c r="D12" s="138" t="s">
        <v>240</v>
      </c>
      <c r="E12" s="139" t="s">
        <v>76</v>
      </c>
      <c r="F12" s="90" t="s">
        <v>77</v>
      </c>
      <c r="G12" s="141"/>
      <c r="H12" s="130"/>
      <c r="I12" s="131"/>
      <c r="J12" s="131"/>
      <c r="K12" s="131"/>
      <c r="L12" s="131"/>
      <c r="M12" s="132"/>
    </row>
    <row r="13" spans="1:13" x14ac:dyDescent="0.4">
      <c r="A13" s="240"/>
      <c r="B13" s="185"/>
      <c r="C13" s="125" t="s">
        <v>713</v>
      </c>
      <c r="D13" s="126" t="s">
        <v>242</v>
      </c>
      <c r="E13" s="127" t="s">
        <v>76</v>
      </c>
      <c r="F13" s="98"/>
      <c r="G13" s="129"/>
      <c r="H13" s="130"/>
      <c r="I13" s="131"/>
      <c r="J13" s="131"/>
      <c r="K13" s="131"/>
      <c r="L13" s="131"/>
      <c r="M13" s="132"/>
    </row>
    <row r="14" spans="1:13" ht="19.5" thickBot="1" x14ac:dyDescent="0.45">
      <c r="A14" s="240"/>
      <c r="B14" s="185"/>
      <c r="C14" s="133" t="s">
        <v>714</v>
      </c>
      <c r="D14" s="144" t="s">
        <v>244</v>
      </c>
      <c r="E14" s="134" t="s">
        <v>76</v>
      </c>
      <c r="F14" s="187"/>
      <c r="G14" s="136"/>
      <c r="H14" s="130"/>
      <c r="I14" s="131"/>
      <c r="J14" s="131"/>
      <c r="K14" s="131"/>
      <c r="L14" s="131"/>
      <c r="M14" s="132"/>
    </row>
    <row r="15" spans="1:13" ht="19.5" thickBot="1" x14ac:dyDescent="0.45">
      <c r="A15" s="240"/>
      <c r="B15" s="188" t="s">
        <v>98</v>
      </c>
      <c r="C15" s="189"/>
      <c r="D15" s="189"/>
      <c r="E15" s="189"/>
      <c r="F15" s="190"/>
      <c r="G15" s="165">
        <f>SUM(G6:G14)</f>
        <v>0</v>
      </c>
      <c r="H15" s="191" t="str">
        <f>IF(G15&lt;80,"",IF(G15&gt;80,"※80KVAを超えています",""))</f>
        <v/>
      </c>
      <c r="I15" s="150"/>
      <c r="J15" s="150"/>
      <c r="K15" s="150"/>
      <c r="L15" s="150"/>
      <c r="M15" s="161"/>
    </row>
    <row r="16" spans="1:13" x14ac:dyDescent="0.4">
      <c r="A16" s="240"/>
      <c r="B16" s="192"/>
      <c r="C16" s="137" t="s">
        <v>715</v>
      </c>
      <c r="D16" s="138" t="s">
        <v>246</v>
      </c>
      <c r="E16" s="139" t="s">
        <v>76</v>
      </c>
      <c r="F16" s="90" t="s">
        <v>77</v>
      </c>
      <c r="G16" s="141"/>
      <c r="H16" s="130"/>
      <c r="I16" s="131"/>
      <c r="J16" s="131"/>
      <c r="K16" s="131"/>
      <c r="L16" s="131"/>
      <c r="M16" s="132"/>
    </row>
    <row r="17" spans="1:13" x14ac:dyDescent="0.4">
      <c r="A17" s="240"/>
      <c r="B17" s="185"/>
      <c r="C17" s="125" t="s">
        <v>716</v>
      </c>
      <c r="D17" s="126" t="s">
        <v>248</v>
      </c>
      <c r="E17" s="127" t="s">
        <v>76</v>
      </c>
      <c r="F17" s="98"/>
      <c r="G17" s="129"/>
      <c r="H17" s="130"/>
      <c r="I17" s="131"/>
      <c r="J17" s="131"/>
      <c r="K17" s="131"/>
      <c r="L17" s="131"/>
      <c r="M17" s="132"/>
    </row>
    <row r="18" spans="1:13" ht="19.5" thickBot="1" x14ac:dyDescent="0.45">
      <c r="A18" s="240"/>
      <c r="B18" s="186" t="s">
        <v>101</v>
      </c>
      <c r="C18" s="133" t="s">
        <v>717</v>
      </c>
      <c r="D18" s="144" t="s">
        <v>250</v>
      </c>
      <c r="E18" s="134" t="s">
        <v>76</v>
      </c>
      <c r="F18" s="187"/>
      <c r="G18" s="136"/>
      <c r="H18" s="130"/>
      <c r="I18" s="131"/>
      <c r="J18" s="131"/>
      <c r="K18" s="131"/>
      <c r="L18" s="131"/>
      <c r="M18" s="132"/>
    </row>
    <row r="19" spans="1:13" x14ac:dyDescent="0.4">
      <c r="A19" s="240"/>
      <c r="B19" s="186" t="s">
        <v>230</v>
      </c>
      <c r="C19" s="137" t="s">
        <v>718</v>
      </c>
      <c r="D19" s="138" t="s">
        <v>252</v>
      </c>
      <c r="E19" s="139" t="s">
        <v>76</v>
      </c>
      <c r="F19" s="90" t="s">
        <v>77</v>
      </c>
      <c r="G19" s="141"/>
      <c r="H19" s="130"/>
      <c r="I19" s="131"/>
      <c r="J19" s="131"/>
      <c r="K19" s="131"/>
      <c r="L19" s="131"/>
      <c r="M19" s="132"/>
    </row>
    <row r="20" spans="1:13" x14ac:dyDescent="0.4">
      <c r="A20" s="240"/>
      <c r="B20" s="186" t="s">
        <v>233</v>
      </c>
      <c r="C20" s="125" t="s">
        <v>719</v>
      </c>
      <c r="D20" s="126" t="s">
        <v>254</v>
      </c>
      <c r="E20" s="127" t="s">
        <v>76</v>
      </c>
      <c r="F20" s="98"/>
      <c r="G20" s="129"/>
      <c r="H20" s="130"/>
      <c r="I20" s="131"/>
      <c r="J20" s="131"/>
      <c r="K20" s="131"/>
      <c r="L20" s="131"/>
      <c r="M20" s="132"/>
    </row>
    <row r="21" spans="1:13" ht="19.5" thickBot="1" x14ac:dyDescent="0.45">
      <c r="A21" s="240"/>
      <c r="B21" s="186" t="s">
        <v>76</v>
      </c>
      <c r="C21" s="133" t="s">
        <v>720</v>
      </c>
      <c r="D21" s="144" t="s">
        <v>256</v>
      </c>
      <c r="E21" s="134" t="s">
        <v>76</v>
      </c>
      <c r="F21" s="187"/>
      <c r="G21" s="136"/>
      <c r="H21" s="130"/>
      <c r="I21" s="131"/>
      <c r="J21" s="131"/>
      <c r="K21" s="131"/>
      <c r="L21" s="131"/>
      <c r="M21" s="132"/>
    </row>
    <row r="22" spans="1:13" x14ac:dyDescent="0.4">
      <c r="A22" s="240"/>
      <c r="B22" s="186" t="s">
        <v>257</v>
      </c>
      <c r="C22" s="137" t="s">
        <v>721</v>
      </c>
      <c r="D22" s="138" t="s">
        <v>259</v>
      </c>
      <c r="E22" s="139" t="s">
        <v>76</v>
      </c>
      <c r="F22" s="90" t="s">
        <v>77</v>
      </c>
      <c r="G22" s="141"/>
      <c r="H22" s="130"/>
      <c r="I22" s="131"/>
      <c r="J22" s="131"/>
      <c r="K22" s="131"/>
      <c r="L22" s="131"/>
      <c r="M22" s="132"/>
    </row>
    <row r="23" spans="1:13" x14ac:dyDescent="0.4">
      <c r="A23" s="240"/>
      <c r="B23" s="185"/>
      <c r="C23" s="125" t="s">
        <v>722</v>
      </c>
      <c r="D23" s="126" t="s">
        <v>261</v>
      </c>
      <c r="E23" s="127" t="s">
        <v>76</v>
      </c>
      <c r="F23" s="98"/>
      <c r="G23" s="129"/>
      <c r="H23" s="130"/>
      <c r="I23" s="131"/>
      <c r="J23" s="131"/>
      <c r="K23" s="131"/>
      <c r="L23" s="131"/>
      <c r="M23" s="132"/>
    </row>
    <row r="24" spans="1:13" ht="19.5" thickBot="1" x14ac:dyDescent="0.45">
      <c r="A24" s="240"/>
      <c r="B24" s="185"/>
      <c r="C24" s="133" t="s">
        <v>723</v>
      </c>
      <c r="D24" s="144" t="s">
        <v>263</v>
      </c>
      <c r="E24" s="134" t="s">
        <v>76</v>
      </c>
      <c r="F24" s="187"/>
      <c r="G24" s="136"/>
      <c r="H24" s="130"/>
      <c r="I24" s="131"/>
      <c r="J24" s="131"/>
      <c r="K24" s="131"/>
      <c r="L24" s="131"/>
      <c r="M24" s="132"/>
    </row>
    <row r="25" spans="1:13" ht="19.5" thickBot="1" x14ac:dyDescent="0.45">
      <c r="A25" s="240"/>
      <c r="B25" s="193" t="s">
        <v>264</v>
      </c>
      <c r="C25" s="194" t="s">
        <v>265</v>
      </c>
      <c r="D25" s="195"/>
      <c r="E25" s="196" t="s">
        <v>266</v>
      </c>
      <c r="F25" s="196"/>
      <c r="G25" s="197"/>
      <c r="H25" s="198"/>
      <c r="I25" s="131"/>
      <c r="J25" s="131"/>
      <c r="K25" s="131"/>
      <c r="L25" s="131"/>
      <c r="M25" s="199"/>
    </row>
    <row r="26" spans="1:13" ht="19.5" thickBot="1" x14ac:dyDescent="0.45">
      <c r="A26" s="267"/>
      <c r="B26" s="201" t="s">
        <v>98</v>
      </c>
      <c r="C26" s="202"/>
      <c r="D26" s="202"/>
      <c r="E26" s="202"/>
      <c r="F26" s="203"/>
      <c r="G26" s="165">
        <f>SUM(G16:G25)</f>
        <v>0</v>
      </c>
      <c r="H26" s="191" t="str">
        <f>IF(G26&lt;80,"",IF(G26&gt;80,"※80KVAを超えています",""))</f>
        <v/>
      </c>
      <c r="I26" s="150"/>
      <c r="J26" s="150"/>
      <c r="K26" s="150"/>
      <c r="L26" s="150"/>
      <c r="M26" s="161"/>
    </row>
    <row r="27" spans="1:13" ht="19.5" thickTop="1" x14ac:dyDescent="0.4">
      <c r="A27" s="268" t="s">
        <v>724</v>
      </c>
      <c r="B27" s="206"/>
      <c r="C27" s="115" t="s">
        <v>725</v>
      </c>
      <c r="D27" s="166" t="s">
        <v>269</v>
      </c>
      <c r="E27" s="117" t="s">
        <v>76</v>
      </c>
      <c r="F27" s="163" t="s">
        <v>77</v>
      </c>
      <c r="G27" s="119"/>
      <c r="H27" s="120"/>
      <c r="I27" s="121"/>
      <c r="J27" s="121"/>
      <c r="K27" s="121"/>
      <c r="L27" s="121"/>
      <c r="M27" s="122"/>
    </row>
    <row r="28" spans="1:13" x14ac:dyDescent="0.4">
      <c r="A28" s="240"/>
      <c r="B28" s="186"/>
      <c r="C28" s="125" t="s">
        <v>726</v>
      </c>
      <c r="D28" s="126" t="s">
        <v>271</v>
      </c>
      <c r="E28" s="127" t="s">
        <v>76</v>
      </c>
      <c r="F28" s="98"/>
      <c r="G28" s="129"/>
      <c r="H28" s="130"/>
      <c r="I28" s="131"/>
      <c r="J28" s="131"/>
      <c r="K28" s="131"/>
      <c r="L28" s="131"/>
      <c r="M28" s="132"/>
    </row>
    <row r="29" spans="1:13" ht="19.5" thickBot="1" x14ac:dyDescent="0.45">
      <c r="A29" s="240"/>
      <c r="B29" s="186" t="s">
        <v>119</v>
      </c>
      <c r="C29" s="133" t="s">
        <v>727</v>
      </c>
      <c r="D29" s="144" t="s">
        <v>273</v>
      </c>
      <c r="E29" s="134" t="s">
        <v>76</v>
      </c>
      <c r="F29" s="187"/>
      <c r="G29" s="136"/>
      <c r="H29" s="130"/>
      <c r="I29" s="131"/>
      <c r="J29" s="131"/>
      <c r="K29" s="131"/>
      <c r="L29" s="131"/>
      <c r="M29" s="132"/>
    </row>
    <row r="30" spans="1:13" x14ac:dyDescent="0.4">
      <c r="A30" s="240"/>
      <c r="B30" s="186" t="s">
        <v>230</v>
      </c>
      <c r="C30" s="137" t="s">
        <v>728</v>
      </c>
      <c r="D30" s="138" t="s">
        <v>275</v>
      </c>
      <c r="E30" s="139" t="s">
        <v>76</v>
      </c>
      <c r="F30" s="90" t="s">
        <v>77</v>
      </c>
      <c r="G30" s="141"/>
      <c r="H30" s="130"/>
      <c r="I30" s="131"/>
      <c r="J30" s="131"/>
      <c r="K30" s="131"/>
      <c r="L30" s="131"/>
      <c r="M30" s="132"/>
    </row>
    <row r="31" spans="1:13" x14ac:dyDescent="0.4">
      <c r="A31" s="240"/>
      <c r="B31" s="186" t="s">
        <v>233</v>
      </c>
      <c r="C31" s="125" t="s">
        <v>729</v>
      </c>
      <c r="D31" s="126" t="s">
        <v>277</v>
      </c>
      <c r="E31" s="127" t="s">
        <v>76</v>
      </c>
      <c r="F31" s="98"/>
      <c r="G31" s="129"/>
      <c r="H31" s="130"/>
      <c r="I31" s="131"/>
      <c r="J31" s="131"/>
      <c r="K31" s="131"/>
      <c r="L31" s="131"/>
      <c r="M31" s="132"/>
    </row>
    <row r="32" spans="1:13" ht="19.5" thickBot="1" x14ac:dyDescent="0.45">
      <c r="A32" s="240"/>
      <c r="B32" s="186" t="s">
        <v>90</v>
      </c>
      <c r="C32" s="133" t="s">
        <v>730</v>
      </c>
      <c r="D32" s="144" t="s">
        <v>279</v>
      </c>
      <c r="E32" s="134" t="s">
        <v>76</v>
      </c>
      <c r="F32" s="187"/>
      <c r="G32" s="136"/>
      <c r="H32" s="130"/>
      <c r="I32" s="131"/>
      <c r="J32" s="131"/>
      <c r="K32" s="131"/>
      <c r="L32" s="131"/>
      <c r="M32" s="132"/>
    </row>
    <row r="33" spans="1:13" x14ac:dyDescent="0.4">
      <c r="A33" s="240"/>
      <c r="B33" s="186" t="s">
        <v>238</v>
      </c>
      <c r="C33" s="171" t="s">
        <v>731</v>
      </c>
      <c r="D33" s="116" t="s">
        <v>281</v>
      </c>
      <c r="E33" s="172" t="s">
        <v>76</v>
      </c>
      <c r="F33" s="98" t="s">
        <v>77</v>
      </c>
      <c r="G33" s="173"/>
      <c r="H33" s="130"/>
      <c r="I33" s="131"/>
      <c r="J33" s="131"/>
      <c r="K33" s="131"/>
      <c r="L33" s="131"/>
      <c r="M33" s="132"/>
    </row>
    <row r="34" spans="1:13" x14ac:dyDescent="0.4">
      <c r="A34" s="240"/>
      <c r="B34" s="186"/>
      <c r="C34" s="125" t="s">
        <v>732</v>
      </c>
      <c r="D34" s="126" t="s">
        <v>283</v>
      </c>
      <c r="E34" s="127" t="s">
        <v>76</v>
      </c>
      <c r="F34" s="98"/>
      <c r="G34" s="129"/>
      <c r="H34" s="130"/>
      <c r="I34" s="131"/>
      <c r="J34" s="131"/>
      <c r="K34" s="131"/>
      <c r="L34" s="131"/>
      <c r="M34" s="132"/>
    </row>
    <row r="35" spans="1:13" ht="19.5" thickBot="1" x14ac:dyDescent="0.45">
      <c r="A35" s="240"/>
      <c r="B35" s="186"/>
      <c r="C35" s="133" t="s">
        <v>733</v>
      </c>
      <c r="D35" s="144" t="s">
        <v>285</v>
      </c>
      <c r="E35" s="134" t="s">
        <v>76</v>
      </c>
      <c r="F35" s="187"/>
      <c r="G35" s="136"/>
      <c r="H35" s="130"/>
      <c r="I35" s="131"/>
      <c r="J35" s="131"/>
      <c r="K35" s="131"/>
      <c r="L35" s="131"/>
      <c r="M35" s="132"/>
    </row>
    <row r="36" spans="1:13" ht="19.5" thickBot="1" x14ac:dyDescent="0.45">
      <c r="A36" s="240"/>
      <c r="B36" s="193" t="s">
        <v>264</v>
      </c>
      <c r="C36" s="194" t="s">
        <v>265</v>
      </c>
      <c r="D36" s="195"/>
      <c r="E36" s="196" t="s">
        <v>266</v>
      </c>
      <c r="F36" s="196"/>
      <c r="G36" s="197"/>
      <c r="H36" s="198"/>
      <c r="I36" s="131"/>
      <c r="J36" s="131"/>
      <c r="K36" s="131"/>
      <c r="L36" s="131"/>
      <c r="M36" s="199"/>
    </row>
    <row r="37" spans="1:13" ht="19.5" thickBot="1" x14ac:dyDescent="0.45">
      <c r="A37" s="240"/>
      <c r="B37" s="188" t="s">
        <v>98</v>
      </c>
      <c r="C37" s="189"/>
      <c r="D37" s="189"/>
      <c r="E37" s="189"/>
      <c r="F37" s="190"/>
      <c r="G37" s="165">
        <f>SUM(G27:G36)</f>
        <v>0</v>
      </c>
      <c r="H37" s="191" t="str">
        <f>IF(G37&lt;80,"",IF(G37&gt;80,"※80KVAを超えています",""))</f>
        <v/>
      </c>
      <c r="I37" s="150"/>
      <c r="J37" s="150"/>
      <c r="K37" s="150"/>
      <c r="L37" s="150"/>
      <c r="M37" s="161"/>
    </row>
    <row r="38" spans="1:13" x14ac:dyDescent="0.4">
      <c r="A38" s="240"/>
      <c r="B38" s="216"/>
      <c r="C38" s="137" t="s">
        <v>734</v>
      </c>
      <c r="D38" s="138" t="s">
        <v>287</v>
      </c>
      <c r="E38" s="139" t="s">
        <v>76</v>
      </c>
      <c r="F38" s="90" t="s">
        <v>77</v>
      </c>
      <c r="G38" s="141"/>
      <c r="H38" s="130"/>
      <c r="I38" s="131"/>
      <c r="J38" s="131"/>
      <c r="K38" s="131"/>
      <c r="L38" s="131"/>
      <c r="M38" s="132"/>
    </row>
    <row r="39" spans="1:13" x14ac:dyDescent="0.4">
      <c r="A39" s="240"/>
      <c r="B39" s="216" t="s">
        <v>136</v>
      </c>
      <c r="C39" s="125" t="s">
        <v>735</v>
      </c>
      <c r="D39" s="126" t="s">
        <v>289</v>
      </c>
      <c r="E39" s="127" t="s">
        <v>76</v>
      </c>
      <c r="F39" s="98"/>
      <c r="G39" s="129"/>
      <c r="H39" s="130"/>
      <c r="I39" s="131"/>
      <c r="J39" s="131"/>
      <c r="K39" s="131"/>
      <c r="L39" s="131"/>
      <c r="M39" s="132"/>
    </row>
    <row r="40" spans="1:13" ht="19.5" thickBot="1" x14ac:dyDescent="0.45">
      <c r="A40" s="240"/>
      <c r="B40" s="216" t="s">
        <v>230</v>
      </c>
      <c r="C40" s="133" t="s">
        <v>736</v>
      </c>
      <c r="D40" s="144" t="s">
        <v>291</v>
      </c>
      <c r="E40" s="134" t="s">
        <v>76</v>
      </c>
      <c r="F40" s="187"/>
      <c r="G40" s="136"/>
      <c r="H40" s="130"/>
      <c r="I40" s="131"/>
      <c r="J40" s="131"/>
      <c r="K40" s="131"/>
      <c r="L40" s="131"/>
      <c r="M40" s="132"/>
    </row>
    <row r="41" spans="1:13" x14ac:dyDescent="0.4">
      <c r="A41" s="240"/>
      <c r="B41" s="216" t="s">
        <v>233</v>
      </c>
      <c r="C41" s="137" t="s">
        <v>737</v>
      </c>
      <c r="D41" s="138" t="s">
        <v>293</v>
      </c>
      <c r="E41" s="139" t="s">
        <v>76</v>
      </c>
      <c r="F41" s="90" t="s">
        <v>77</v>
      </c>
      <c r="G41" s="141"/>
      <c r="H41" s="130"/>
      <c r="I41" s="131"/>
      <c r="J41" s="131"/>
      <c r="K41" s="131"/>
      <c r="L41" s="131"/>
      <c r="M41" s="132"/>
    </row>
    <row r="42" spans="1:13" x14ac:dyDescent="0.4">
      <c r="A42" s="240"/>
      <c r="B42" s="216" t="s">
        <v>76</v>
      </c>
      <c r="C42" s="125" t="s">
        <v>738</v>
      </c>
      <c r="D42" s="126" t="s">
        <v>295</v>
      </c>
      <c r="E42" s="127" t="s">
        <v>76</v>
      </c>
      <c r="F42" s="98"/>
      <c r="G42" s="129"/>
      <c r="H42" s="130"/>
      <c r="I42" s="131"/>
      <c r="J42" s="131"/>
      <c r="K42" s="131"/>
      <c r="L42" s="131"/>
      <c r="M42" s="132"/>
    </row>
    <row r="43" spans="1:13" ht="19.5" thickBot="1" x14ac:dyDescent="0.45">
      <c r="A43" s="240"/>
      <c r="B43" s="216" t="s">
        <v>257</v>
      </c>
      <c r="C43" s="133" t="s">
        <v>739</v>
      </c>
      <c r="D43" s="144" t="s">
        <v>297</v>
      </c>
      <c r="E43" s="134" t="s">
        <v>76</v>
      </c>
      <c r="F43" s="187"/>
      <c r="G43" s="136"/>
      <c r="H43" s="130"/>
      <c r="I43" s="131"/>
      <c r="J43" s="131"/>
      <c r="K43" s="131"/>
      <c r="L43" s="131"/>
      <c r="M43" s="132"/>
    </row>
    <row r="44" spans="1:13" ht="19.5" thickBot="1" x14ac:dyDescent="0.45">
      <c r="A44" s="267"/>
      <c r="B44" s="201" t="s">
        <v>98</v>
      </c>
      <c r="C44" s="202"/>
      <c r="D44" s="202"/>
      <c r="E44" s="202"/>
      <c r="F44" s="203"/>
      <c r="G44" s="165">
        <f>SUM(G38:G43)</f>
        <v>0</v>
      </c>
      <c r="H44" s="191" t="str">
        <f>IF(G44&lt;80,"",IF(G44&gt;80,"※80KVAを超えています",""))</f>
        <v/>
      </c>
      <c r="I44" s="150"/>
      <c r="J44" s="150"/>
      <c r="K44" s="150"/>
      <c r="L44" s="150"/>
      <c r="M44" s="161"/>
    </row>
    <row r="45" spans="1:13" ht="19.5" thickTop="1" x14ac:dyDescent="0.4">
      <c r="A45" s="268" t="s">
        <v>740</v>
      </c>
      <c r="B45" s="220"/>
      <c r="C45" s="115" t="s">
        <v>741</v>
      </c>
      <c r="D45" s="166" t="s">
        <v>300</v>
      </c>
      <c r="E45" s="117" t="s">
        <v>76</v>
      </c>
      <c r="F45" s="163" t="s">
        <v>77</v>
      </c>
      <c r="G45" s="119"/>
      <c r="H45" s="120"/>
      <c r="I45" s="121"/>
      <c r="J45" s="121"/>
      <c r="K45" s="121"/>
      <c r="L45" s="121"/>
      <c r="M45" s="122"/>
    </row>
    <row r="46" spans="1:13" x14ac:dyDescent="0.4">
      <c r="A46" s="240"/>
      <c r="B46" s="143"/>
      <c r="C46" s="125" t="s">
        <v>742</v>
      </c>
      <c r="D46" s="126" t="s">
        <v>302</v>
      </c>
      <c r="E46" s="127" t="s">
        <v>76</v>
      </c>
      <c r="F46" s="98"/>
      <c r="G46" s="129"/>
      <c r="H46" s="130"/>
      <c r="I46" s="131"/>
      <c r="J46" s="131"/>
      <c r="K46" s="131"/>
      <c r="L46" s="131"/>
      <c r="M46" s="132"/>
    </row>
    <row r="47" spans="1:13" ht="19.5" thickBot="1" x14ac:dyDescent="0.45">
      <c r="A47" s="240"/>
      <c r="B47" s="216" t="s">
        <v>154</v>
      </c>
      <c r="C47" s="133" t="s">
        <v>743</v>
      </c>
      <c r="D47" s="144" t="s">
        <v>304</v>
      </c>
      <c r="E47" s="134" t="s">
        <v>76</v>
      </c>
      <c r="F47" s="187"/>
      <c r="G47" s="136"/>
      <c r="H47" s="130"/>
      <c r="I47" s="131"/>
      <c r="J47" s="131"/>
      <c r="K47" s="131"/>
      <c r="L47" s="131"/>
      <c r="M47" s="132"/>
    </row>
    <row r="48" spans="1:13" x14ac:dyDescent="0.4">
      <c r="A48" s="240"/>
      <c r="B48" s="216" t="s">
        <v>230</v>
      </c>
      <c r="C48" s="137" t="s">
        <v>744</v>
      </c>
      <c r="D48" s="138" t="s">
        <v>306</v>
      </c>
      <c r="E48" s="139" t="s">
        <v>76</v>
      </c>
      <c r="F48" s="90" t="s">
        <v>77</v>
      </c>
      <c r="G48" s="141"/>
      <c r="H48" s="130"/>
      <c r="I48" s="131"/>
      <c r="J48" s="131"/>
      <c r="K48" s="131"/>
      <c r="L48" s="131"/>
      <c r="M48" s="132"/>
    </row>
    <row r="49" spans="1:13" x14ac:dyDescent="0.4">
      <c r="A49" s="240"/>
      <c r="B49" s="216" t="s">
        <v>233</v>
      </c>
      <c r="C49" s="125" t="s">
        <v>745</v>
      </c>
      <c r="D49" s="126" t="s">
        <v>308</v>
      </c>
      <c r="E49" s="127" t="s">
        <v>76</v>
      </c>
      <c r="F49" s="98"/>
      <c r="G49" s="129"/>
      <c r="H49" s="130"/>
      <c r="I49" s="131"/>
      <c r="J49" s="131"/>
      <c r="K49" s="131"/>
      <c r="L49" s="131"/>
      <c r="M49" s="132"/>
    </row>
    <row r="50" spans="1:13" ht="19.5" thickBot="1" x14ac:dyDescent="0.45">
      <c r="A50" s="240"/>
      <c r="B50" s="216" t="s">
        <v>90</v>
      </c>
      <c r="C50" s="133" t="s">
        <v>746</v>
      </c>
      <c r="D50" s="144" t="s">
        <v>310</v>
      </c>
      <c r="E50" s="134" t="s">
        <v>76</v>
      </c>
      <c r="F50" s="187"/>
      <c r="G50" s="136"/>
      <c r="H50" s="130"/>
      <c r="I50" s="131"/>
      <c r="J50" s="131"/>
      <c r="K50" s="131"/>
      <c r="L50" s="131"/>
      <c r="M50" s="132"/>
    </row>
    <row r="51" spans="1:13" x14ac:dyDescent="0.4">
      <c r="A51" s="240"/>
      <c r="B51" s="216" t="s">
        <v>238</v>
      </c>
      <c r="C51" s="137" t="s">
        <v>747</v>
      </c>
      <c r="D51" s="116" t="s">
        <v>312</v>
      </c>
      <c r="E51" s="139" t="s">
        <v>76</v>
      </c>
      <c r="F51" s="90" t="s">
        <v>77</v>
      </c>
      <c r="G51" s="141"/>
      <c r="H51" s="130"/>
      <c r="I51" s="131"/>
      <c r="J51" s="131"/>
      <c r="K51" s="131"/>
      <c r="L51" s="131"/>
      <c r="M51" s="132"/>
    </row>
    <row r="52" spans="1:13" x14ac:dyDescent="0.4">
      <c r="A52" s="240"/>
      <c r="B52" s="218"/>
      <c r="C52" s="125" t="s">
        <v>748</v>
      </c>
      <c r="D52" s="126" t="s">
        <v>314</v>
      </c>
      <c r="E52" s="127" t="s">
        <v>76</v>
      </c>
      <c r="F52" s="98"/>
      <c r="G52" s="129"/>
      <c r="H52" s="130"/>
      <c r="I52" s="131"/>
      <c r="J52" s="131"/>
      <c r="K52" s="131"/>
      <c r="L52" s="131"/>
      <c r="M52" s="132"/>
    </row>
    <row r="53" spans="1:13" ht="19.5" thickBot="1" x14ac:dyDescent="0.45">
      <c r="A53" s="240"/>
      <c r="B53" s="218"/>
      <c r="C53" s="133" t="s">
        <v>749</v>
      </c>
      <c r="D53" s="144" t="s">
        <v>316</v>
      </c>
      <c r="E53" s="134" t="s">
        <v>76</v>
      </c>
      <c r="F53" s="187"/>
      <c r="G53" s="136"/>
      <c r="H53" s="130"/>
      <c r="I53" s="131"/>
      <c r="J53" s="131"/>
      <c r="K53" s="131"/>
      <c r="L53" s="131"/>
      <c r="M53" s="132"/>
    </row>
    <row r="54" spans="1:13" ht="19.5" thickBot="1" x14ac:dyDescent="0.45">
      <c r="A54" s="240"/>
      <c r="B54" s="188" t="s">
        <v>98</v>
      </c>
      <c r="C54" s="189"/>
      <c r="D54" s="189"/>
      <c r="E54" s="189"/>
      <c r="F54" s="190"/>
      <c r="G54" s="165">
        <f>SUM(G45:G53)</f>
        <v>0</v>
      </c>
      <c r="H54" s="191" t="str">
        <f>IF(G54&lt;80,"",IF(G54&gt;80,"※80KVAを超えています",""))</f>
        <v/>
      </c>
      <c r="I54" s="150"/>
      <c r="J54" s="150"/>
      <c r="K54" s="150"/>
      <c r="L54" s="150"/>
      <c r="M54" s="161"/>
    </row>
    <row r="55" spans="1:13" x14ac:dyDescent="0.4">
      <c r="A55" s="240"/>
      <c r="B55" s="219"/>
      <c r="C55" s="137" t="s">
        <v>750</v>
      </c>
      <c r="D55" s="138" t="s">
        <v>318</v>
      </c>
      <c r="E55" s="139" t="s">
        <v>76</v>
      </c>
      <c r="F55" s="90" t="s">
        <v>77</v>
      </c>
      <c r="G55" s="141"/>
      <c r="H55" s="130"/>
      <c r="I55" s="131"/>
      <c r="J55" s="131"/>
      <c r="K55" s="131"/>
      <c r="L55" s="131"/>
      <c r="M55" s="132"/>
    </row>
    <row r="56" spans="1:13" x14ac:dyDescent="0.4">
      <c r="A56" s="240"/>
      <c r="B56" s="218"/>
      <c r="C56" s="125" t="s">
        <v>751</v>
      </c>
      <c r="D56" s="126" t="s">
        <v>320</v>
      </c>
      <c r="E56" s="127" t="s">
        <v>76</v>
      </c>
      <c r="F56" s="98"/>
      <c r="G56" s="129"/>
      <c r="H56" s="130"/>
      <c r="I56" s="131"/>
      <c r="J56" s="131"/>
      <c r="K56" s="131"/>
      <c r="L56" s="131"/>
      <c r="M56" s="132"/>
    </row>
    <row r="57" spans="1:13" ht="19.5" thickBot="1" x14ac:dyDescent="0.45">
      <c r="A57" s="240"/>
      <c r="B57" s="216" t="s">
        <v>171</v>
      </c>
      <c r="C57" s="133" t="s">
        <v>752</v>
      </c>
      <c r="D57" s="144" t="s">
        <v>322</v>
      </c>
      <c r="E57" s="134" t="s">
        <v>76</v>
      </c>
      <c r="F57" s="187"/>
      <c r="G57" s="136"/>
      <c r="H57" s="130"/>
      <c r="I57" s="131"/>
      <c r="J57" s="131"/>
      <c r="K57" s="131"/>
      <c r="L57" s="131"/>
      <c r="M57" s="132"/>
    </row>
    <row r="58" spans="1:13" x14ac:dyDescent="0.4">
      <c r="A58" s="240"/>
      <c r="B58" s="216" t="s">
        <v>230</v>
      </c>
      <c r="C58" s="137" t="s">
        <v>753</v>
      </c>
      <c r="D58" s="138" t="s">
        <v>324</v>
      </c>
      <c r="E58" s="139" t="s">
        <v>76</v>
      </c>
      <c r="F58" s="90" t="s">
        <v>77</v>
      </c>
      <c r="G58" s="141"/>
      <c r="H58" s="130"/>
      <c r="I58" s="131"/>
      <c r="J58" s="131"/>
      <c r="K58" s="131"/>
      <c r="L58" s="131"/>
      <c r="M58" s="132"/>
    </row>
    <row r="59" spans="1:13" x14ac:dyDescent="0.4">
      <c r="A59" s="240"/>
      <c r="B59" s="216" t="s">
        <v>233</v>
      </c>
      <c r="C59" s="125" t="s">
        <v>754</v>
      </c>
      <c r="D59" s="126" t="s">
        <v>326</v>
      </c>
      <c r="E59" s="127" t="s">
        <v>76</v>
      </c>
      <c r="F59" s="98"/>
      <c r="G59" s="129"/>
      <c r="H59" s="130"/>
      <c r="I59" s="131"/>
      <c r="J59" s="131"/>
      <c r="K59" s="131"/>
      <c r="L59" s="131"/>
      <c r="M59" s="132"/>
    </row>
    <row r="60" spans="1:13" ht="19.5" thickBot="1" x14ac:dyDescent="0.45">
      <c r="A60" s="240"/>
      <c r="B60" s="216" t="s">
        <v>76</v>
      </c>
      <c r="C60" s="133" t="s">
        <v>755</v>
      </c>
      <c r="D60" s="144" t="s">
        <v>328</v>
      </c>
      <c r="E60" s="134" t="s">
        <v>76</v>
      </c>
      <c r="F60" s="187"/>
      <c r="G60" s="136"/>
      <c r="H60" s="130"/>
      <c r="I60" s="131"/>
      <c r="J60" s="131"/>
      <c r="K60" s="131"/>
      <c r="L60" s="131"/>
      <c r="M60" s="132"/>
    </row>
    <row r="61" spans="1:13" x14ac:dyDescent="0.4">
      <c r="A61" s="240"/>
      <c r="B61" s="216" t="s">
        <v>257</v>
      </c>
      <c r="C61" s="137" t="s">
        <v>756</v>
      </c>
      <c r="D61" s="138" t="s">
        <v>330</v>
      </c>
      <c r="E61" s="139" t="s">
        <v>76</v>
      </c>
      <c r="F61" s="90" t="s">
        <v>77</v>
      </c>
      <c r="G61" s="141"/>
      <c r="H61" s="130"/>
      <c r="I61" s="131"/>
      <c r="J61" s="131"/>
      <c r="K61" s="131"/>
      <c r="L61" s="131"/>
      <c r="M61" s="132"/>
    </row>
    <row r="62" spans="1:13" x14ac:dyDescent="0.4">
      <c r="A62" s="240"/>
      <c r="B62" s="218"/>
      <c r="C62" s="125" t="s">
        <v>757</v>
      </c>
      <c r="D62" s="126" t="s">
        <v>332</v>
      </c>
      <c r="E62" s="127" t="s">
        <v>76</v>
      </c>
      <c r="F62" s="98"/>
      <c r="G62" s="129"/>
      <c r="H62" s="130"/>
      <c r="I62" s="131"/>
      <c r="J62" s="131"/>
      <c r="K62" s="131"/>
      <c r="L62" s="131"/>
      <c r="M62" s="132"/>
    </row>
    <row r="63" spans="1:13" ht="19.5" thickBot="1" x14ac:dyDescent="0.45">
      <c r="A63" s="240"/>
      <c r="B63" s="218"/>
      <c r="C63" s="133" t="s">
        <v>758</v>
      </c>
      <c r="D63" s="144" t="s">
        <v>334</v>
      </c>
      <c r="E63" s="134" t="s">
        <v>76</v>
      </c>
      <c r="F63" s="187"/>
      <c r="G63" s="266"/>
      <c r="H63" s="277"/>
      <c r="I63" s="249"/>
      <c r="J63" s="249"/>
      <c r="K63" s="249"/>
      <c r="L63" s="249"/>
      <c r="M63" s="250"/>
    </row>
    <row r="64" spans="1:13" ht="19.5" thickBot="1" x14ac:dyDescent="0.45">
      <c r="A64" s="240"/>
      <c r="B64" s="193" t="s">
        <v>264</v>
      </c>
      <c r="C64" s="194" t="s">
        <v>265</v>
      </c>
      <c r="D64" s="195"/>
      <c r="E64" s="196" t="s">
        <v>266</v>
      </c>
      <c r="F64" s="196"/>
      <c r="G64" s="278"/>
      <c r="H64" s="198"/>
      <c r="I64" s="131"/>
      <c r="J64" s="131"/>
      <c r="K64" s="131"/>
      <c r="L64" s="131"/>
      <c r="M64" s="199"/>
    </row>
    <row r="65" spans="1:13" ht="19.5" thickBot="1" x14ac:dyDescent="0.45">
      <c r="A65" s="267"/>
      <c r="B65" s="201" t="s">
        <v>98</v>
      </c>
      <c r="C65" s="202"/>
      <c r="D65" s="202"/>
      <c r="E65" s="202"/>
      <c r="F65" s="203"/>
      <c r="G65" s="279">
        <f>SUM(G55:G64)</f>
        <v>0</v>
      </c>
      <c r="H65" s="204" t="str">
        <f>IF(G65&lt;80,"",IF(G65&gt;80,"※80KVAを超えています",""))</f>
        <v/>
      </c>
      <c r="I65" s="168"/>
      <c r="J65" s="168"/>
      <c r="K65" s="168"/>
      <c r="L65" s="168"/>
      <c r="M65" s="169"/>
    </row>
    <row r="66" spans="1:13" ht="19.5" thickTop="1" x14ac:dyDescent="0.4">
      <c r="A66" s="265" t="s">
        <v>759</v>
      </c>
      <c r="B66" s="220"/>
      <c r="C66" s="171" t="s">
        <v>760</v>
      </c>
      <c r="D66" s="166" t="s">
        <v>337</v>
      </c>
      <c r="E66" s="172" t="s">
        <v>76</v>
      </c>
      <c r="F66" s="98" t="s">
        <v>77</v>
      </c>
      <c r="G66" s="173"/>
      <c r="H66" s="153"/>
      <c r="I66" s="154"/>
      <c r="J66" s="154"/>
      <c r="K66" s="154"/>
      <c r="L66" s="154"/>
      <c r="M66" s="155"/>
    </row>
    <row r="67" spans="1:13" x14ac:dyDescent="0.4">
      <c r="A67" s="240"/>
      <c r="B67" s="216"/>
      <c r="C67" s="125" t="s">
        <v>761</v>
      </c>
      <c r="D67" s="126" t="s">
        <v>339</v>
      </c>
      <c r="E67" s="127" t="s">
        <v>76</v>
      </c>
      <c r="F67" s="98"/>
      <c r="G67" s="129"/>
      <c r="H67" s="130"/>
      <c r="I67" s="131"/>
      <c r="J67" s="131"/>
      <c r="K67" s="131"/>
      <c r="L67" s="131"/>
      <c r="M67" s="132"/>
    </row>
    <row r="68" spans="1:13" ht="19.5" thickBot="1" x14ac:dyDescent="0.45">
      <c r="A68" s="240"/>
      <c r="B68" s="216" t="s">
        <v>189</v>
      </c>
      <c r="C68" s="133" t="s">
        <v>762</v>
      </c>
      <c r="D68" s="144" t="s">
        <v>341</v>
      </c>
      <c r="E68" s="134" t="s">
        <v>76</v>
      </c>
      <c r="F68" s="187"/>
      <c r="G68" s="136"/>
      <c r="H68" s="130"/>
      <c r="I68" s="131"/>
      <c r="J68" s="131"/>
      <c r="K68" s="131"/>
      <c r="L68" s="131"/>
      <c r="M68" s="132"/>
    </row>
    <row r="69" spans="1:13" x14ac:dyDescent="0.4">
      <c r="A69" s="240"/>
      <c r="B69" s="216" t="s">
        <v>230</v>
      </c>
      <c r="C69" s="137" t="s">
        <v>763</v>
      </c>
      <c r="D69" s="138" t="s">
        <v>343</v>
      </c>
      <c r="E69" s="139" t="s">
        <v>76</v>
      </c>
      <c r="F69" s="90" t="s">
        <v>77</v>
      </c>
      <c r="G69" s="141"/>
      <c r="H69" s="130"/>
      <c r="I69" s="131"/>
      <c r="J69" s="131"/>
      <c r="K69" s="131"/>
      <c r="L69" s="131"/>
      <c r="M69" s="132"/>
    </row>
    <row r="70" spans="1:13" x14ac:dyDescent="0.4">
      <c r="A70" s="240"/>
      <c r="B70" s="216" t="s">
        <v>233</v>
      </c>
      <c r="C70" s="125" t="s">
        <v>764</v>
      </c>
      <c r="D70" s="126" t="s">
        <v>345</v>
      </c>
      <c r="E70" s="127" t="s">
        <v>76</v>
      </c>
      <c r="F70" s="98"/>
      <c r="G70" s="129"/>
      <c r="H70" s="130"/>
      <c r="I70" s="131"/>
      <c r="J70" s="131"/>
      <c r="K70" s="131"/>
      <c r="L70" s="131"/>
      <c r="M70" s="132"/>
    </row>
    <row r="71" spans="1:13" ht="19.5" thickBot="1" x14ac:dyDescent="0.45">
      <c r="A71" s="240"/>
      <c r="B71" s="216" t="s">
        <v>90</v>
      </c>
      <c r="C71" s="133" t="s">
        <v>765</v>
      </c>
      <c r="D71" s="144" t="s">
        <v>347</v>
      </c>
      <c r="E71" s="134" t="s">
        <v>76</v>
      </c>
      <c r="F71" s="187"/>
      <c r="G71" s="136"/>
      <c r="H71" s="130"/>
      <c r="I71" s="131"/>
      <c r="J71" s="131"/>
      <c r="K71" s="131"/>
      <c r="L71" s="131"/>
      <c r="M71" s="132"/>
    </row>
    <row r="72" spans="1:13" x14ac:dyDescent="0.4">
      <c r="A72" s="240"/>
      <c r="B72" s="216" t="s">
        <v>238</v>
      </c>
      <c r="C72" s="137" t="s">
        <v>766</v>
      </c>
      <c r="D72" s="138" t="s">
        <v>349</v>
      </c>
      <c r="E72" s="139" t="s">
        <v>76</v>
      </c>
      <c r="F72" s="90" t="s">
        <v>77</v>
      </c>
      <c r="G72" s="141"/>
      <c r="H72" s="130"/>
      <c r="I72" s="131"/>
      <c r="J72" s="131"/>
      <c r="K72" s="131"/>
      <c r="L72" s="131"/>
      <c r="M72" s="132"/>
    </row>
    <row r="73" spans="1:13" x14ac:dyDescent="0.4">
      <c r="A73" s="240"/>
      <c r="B73" s="186"/>
      <c r="C73" s="125" t="s">
        <v>767</v>
      </c>
      <c r="D73" s="126" t="s">
        <v>351</v>
      </c>
      <c r="E73" s="127" t="s">
        <v>76</v>
      </c>
      <c r="F73" s="98"/>
      <c r="G73" s="129"/>
      <c r="H73" s="130"/>
      <c r="I73" s="131"/>
      <c r="J73" s="131"/>
      <c r="K73" s="131"/>
      <c r="L73" s="131"/>
      <c r="M73" s="132"/>
    </row>
    <row r="74" spans="1:13" ht="19.5" thickBot="1" x14ac:dyDescent="0.45">
      <c r="A74" s="240"/>
      <c r="B74" s="186"/>
      <c r="C74" s="133" t="s">
        <v>768</v>
      </c>
      <c r="D74" s="144" t="s">
        <v>353</v>
      </c>
      <c r="E74" s="134" t="s">
        <v>76</v>
      </c>
      <c r="F74" s="187"/>
      <c r="G74" s="136"/>
      <c r="H74" s="130"/>
      <c r="I74" s="131"/>
      <c r="J74" s="131"/>
      <c r="K74" s="131"/>
      <c r="L74" s="131"/>
      <c r="M74" s="132"/>
    </row>
    <row r="75" spans="1:13" ht="19.5" thickBot="1" x14ac:dyDescent="0.45">
      <c r="A75" s="240"/>
      <c r="B75" s="193" t="s">
        <v>264</v>
      </c>
      <c r="C75" s="194" t="s">
        <v>265</v>
      </c>
      <c r="D75" s="195"/>
      <c r="E75" s="196" t="s">
        <v>266</v>
      </c>
      <c r="F75" s="196"/>
      <c r="G75" s="197"/>
      <c r="H75" s="198"/>
      <c r="I75" s="131"/>
      <c r="J75" s="131"/>
      <c r="K75" s="131"/>
      <c r="L75" s="131"/>
      <c r="M75" s="199"/>
    </row>
    <row r="76" spans="1:13" ht="19.5" thickBot="1" x14ac:dyDescent="0.45">
      <c r="A76" s="240"/>
      <c r="B76" s="188" t="s">
        <v>98</v>
      </c>
      <c r="C76" s="189"/>
      <c r="D76" s="189"/>
      <c r="E76" s="189"/>
      <c r="F76" s="190"/>
      <c r="G76" s="165">
        <f>SUM(G66:G75)</f>
        <v>0</v>
      </c>
      <c r="H76" s="191" t="str">
        <f>IF(G76&lt;80,"",IF(G76&gt;80,"※80KVAを超えています",""))</f>
        <v/>
      </c>
      <c r="I76" s="150"/>
      <c r="J76" s="150"/>
      <c r="K76" s="150"/>
      <c r="L76" s="150"/>
      <c r="M76" s="161"/>
    </row>
    <row r="77" spans="1:13" x14ac:dyDescent="0.4">
      <c r="A77" s="240"/>
      <c r="B77" s="216"/>
      <c r="C77" s="137" t="s">
        <v>769</v>
      </c>
      <c r="D77" s="138" t="s">
        <v>355</v>
      </c>
      <c r="E77" s="139" t="s">
        <v>76</v>
      </c>
      <c r="F77" s="90" t="s">
        <v>77</v>
      </c>
      <c r="G77" s="141"/>
      <c r="H77" s="130"/>
      <c r="I77" s="131"/>
      <c r="J77" s="131"/>
      <c r="K77" s="131"/>
      <c r="L77" s="131"/>
      <c r="M77" s="132"/>
    </row>
    <row r="78" spans="1:13" x14ac:dyDescent="0.4">
      <c r="A78" s="240"/>
      <c r="B78" s="216" t="s">
        <v>206</v>
      </c>
      <c r="C78" s="125" t="s">
        <v>770</v>
      </c>
      <c r="D78" s="126" t="s">
        <v>357</v>
      </c>
      <c r="E78" s="127" t="s">
        <v>76</v>
      </c>
      <c r="F78" s="98"/>
      <c r="G78" s="129"/>
      <c r="H78" s="130"/>
      <c r="I78" s="131"/>
      <c r="J78" s="131"/>
      <c r="K78" s="131"/>
      <c r="L78" s="131"/>
      <c r="M78" s="132"/>
    </row>
    <row r="79" spans="1:13" ht="19.5" thickBot="1" x14ac:dyDescent="0.45">
      <c r="A79" s="240"/>
      <c r="B79" s="216" t="s">
        <v>230</v>
      </c>
      <c r="C79" s="133" t="s">
        <v>771</v>
      </c>
      <c r="D79" s="144" t="s">
        <v>359</v>
      </c>
      <c r="E79" s="134" t="s">
        <v>76</v>
      </c>
      <c r="F79" s="187"/>
      <c r="G79" s="136"/>
      <c r="H79" s="130"/>
      <c r="I79" s="131"/>
      <c r="J79" s="131"/>
      <c r="K79" s="131"/>
      <c r="L79" s="131"/>
      <c r="M79" s="132"/>
    </row>
    <row r="80" spans="1:13" x14ac:dyDescent="0.4">
      <c r="A80" s="240"/>
      <c r="B80" s="216" t="s">
        <v>233</v>
      </c>
      <c r="C80" s="137" t="s">
        <v>772</v>
      </c>
      <c r="D80" s="138" t="s">
        <v>361</v>
      </c>
      <c r="E80" s="139" t="s">
        <v>76</v>
      </c>
      <c r="F80" s="90" t="s">
        <v>77</v>
      </c>
      <c r="G80" s="141"/>
      <c r="H80" s="130"/>
      <c r="I80" s="131"/>
      <c r="J80" s="131"/>
      <c r="K80" s="131"/>
      <c r="L80" s="131"/>
      <c r="M80" s="132"/>
    </row>
    <row r="81" spans="1:13" x14ac:dyDescent="0.4">
      <c r="A81" s="240"/>
      <c r="B81" s="216" t="s">
        <v>76</v>
      </c>
      <c r="C81" s="125" t="s">
        <v>773</v>
      </c>
      <c r="D81" s="126" t="s">
        <v>363</v>
      </c>
      <c r="E81" s="127" t="s">
        <v>76</v>
      </c>
      <c r="F81" s="98"/>
      <c r="G81" s="129"/>
      <c r="H81" s="130"/>
      <c r="I81" s="131"/>
      <c r="J81" s="131"/>
      <c r="K81" s="131"/>
      <c r="L81" s="131"/>
      <c r="M81" s="132"/>
    </row>
    <row r="82" spans="1:13" ht="19.5" thickBot="1" x14ac:dyDescent="0.45">
      <c r="A82" s="240"/>
      <c r="B82" s="216" t="s">
        <v>257</v>
      </c>
      <c r="C82" s="133" t="s">
        <v>774</v>
      </c>
      <c r="D82" s="144" t="s">
        <v>365</v>
      </c>
      <c r="E82" s="134" t="s">
        <v>76</v>
      </c>
      <c r="F82" s="187"/>
      <c r="G82" s="136"/>
      <c r="H82" s="130"/>
      <c r="I82" s="131"/>
      <c r="J82" s="131"/>
      <c r="K82" s="131"/>
      <c r="L82" s="131"/>
      <c r="M82" s="132"/>
    </row>
    <row r="83" spans="1:13" ht="19.5" thickBot="1" x14ac:dyDescent="0.45">
      <c r="A83" s="269"/>
      <c r="B83" s="188" t="s">
        <v>98</v>
      </c>
      <c r="C83" s="189"/>
      <c r="D83" s="189"/>
      <c r="E83" s="189"/>
      <c r="F83" s="190"/>
      <c r="G83" s="165">
        <f>SUM(G77:G82)</f>
        <v>0</v>
      </c>
      <c r="H83" s="175" t="str">
        <f>IF(G83&lt;80,"",IF(G83&gt;80,"※80KVAを超えています",""))</f>
        <v/>
      </c>
      <c r="I83" s="176"/>
      <c r="J83" s="176"/>
      <c r="K83" s="176"/>
      <c r="L83" s="176"/>
      <c r="M83" s="177"/>
    </row>
    <row r="85" spans="1:13" x14ac:dyDescent="0.4">
      <c r="F85" s="179" t="s">
        <v>221</v>
      </c>
      <c r="G85" s="180">
        <f>G15+G26+G37+G44+G54+G65+G76+G83</f>
        <v>0</v>
      </c>
    </row>
  </sheetData>
  <mergeCells count="58">
    <mergeCell ref="H76:M76"/>
    <mergeCell ref="F77:F79"/>
    <mergeCell ref="F80:F82"/>
    <mergeCell ref="B83:F83"/>
    <mergeCell ref="H83:M83"/>
    <mergeCell ref="J1:M1"/>
    <mergeCell ref="A66:A83"/>
    <mergeCell ref="F66:F68"/>
    <mergeCell ref="F69:F71"/>
    <mergeCell ref="F72:F74"/>
    <mergeCell ref="C75:D75"/>
    <mergeCell ref="B76:F76"/>
    <mergeCell ref="H54:M54"/>
    <mergeCell ref="F55:F57"/>
    <mergeCell ref="F58:F60"/>
    <mergeCell ref="F61:F63"/>
    <mergeCell ref="C64:D64"/>
    <mergeCell ref="B65:F65"/>
    <mergeCell ref="H65:M65"/>
    <mergeCell ref="H37:M37"/>
    <mergeCell ref="F38:F40"/>
    <mergeCell ref="F41:F43"/>
    <mergeCell ref="B44:F44"/>
    <mergeCell ref="H44:M44"/>
    <mergeCell ref="A45:A65"/>
    <mergeCell ref="F45:F47"/>
    <mergeCell ref="F48:F50"/>
    <mergeCell ref="F51:F53"/>
    <mergeCell ref="B54:F54"/>
    <mergeCell ref="A27:A44"/>
    <mergeCell ref="F27:F29"/>
    <mergeCell ref="F30:F32"/>
    <mergeCell ref="F33:F35"/>
    <mergeCell ref="C36:D36"/>
    <mergeCell ref="B37:F37"/>
    <mergeCell ref="H15:M15"/>
    <mergeCell ref="F16:F18"/>
    <mergeCell ref="F19:F21"/>
    <mergeCell ref="F22:F24"/>
    <mergeCell ref="C25:D25"/>
    <mergeCell ref="B26:F26"/>
    <mergeCell ref="H26:M26"/>
    <mergeCell ref="F3:F5"/>
    <mergeCell ref="G3:G5"/>
    <mergeCell ref="H3:M3"/>
    <mergeCell ref="H4:J4"/>
    <mergeCell ref="K4:M4"/>
    <mergeCell ref="A6:A26"/>
    <mergeCell ref="F6:F8"/>
    <mergeCell ref="F9:F11"/>
    <mergeCell ref="F12:F14"/>
    <mergeCell ref="B15:F15"/>
    <mergeCell ref="A1:B1"/>
    <mergeCell ref="A3:A5"/>
    <mergeCell ref="B3:B5"/>
    <mergeCell ref="C3:C5"/>
    <mergeCell ref="D3:D5"/>
    <mergeCell ref="E3:E5"/>
  </mergeCells>
  <phoneticPr fontId="3"/>
  <conditionalFormatting sqref="G15 G26 G54 G65 G76 G83 G37 G44">
    <cfRule type="cellIs" dxfId="11" priority="1" operator="greaterThan">
      <formula>80</formula>
    </cfRule>
    <cfRule type="cellIs" dxfId="10" priority="2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952E4-471A-4E1B-95D1-6BDD9099129A}">
  <sheetPr>
    <pageSetUpPr fitToPage="1"/>
  </sheetPr>
  <dimension ref="A1:M33"/>
  <sheetViews>
    <sheetView view="pageBreakPreview" zoomScaleNormal="100" zoomScaleSheetLayoutView="100" workbookViewId="0">
      <selection activeCell="C22" sqref="C22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6" width="10" style="83" customWidth="1"/>
    <col min="7" max="7" width="10" style="84" customWidth="1"/>
    <col min="8" max="13" width="8.375" style="84" customWidth="1"/>
    <col min="14" max="16384" width="8.625" style="87"/>
  </cols>
  <sheetData>
    <row r="1" spans="1:13" ht="25.5" x14ac:dyDescent="0.4">
      <c r="A1" s="181" t="s">
        <v>775</v>
      </c>
      <c r="B1" s="181"/>
      <c r="C1" s="83" t="s">
        <v>909</v>
      </c>
      <c r="D1" s="182"/>
      <c r="E1" s="182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x14ac:dyDescent="0.4">
      <c r="A3" s="89" t="s">
        <v>57</v>
      </c>
      <c r="B3" s="90" t="s">
        <v>58</v>
      </c>
      <c r="C3" s="91" t="s">
        <v>59</v>
      </c>
      <c r="D3" s="92" t="s">
        <v>60</v>
      </c>
      <c r="E3" s="91" t="s">
        <v>61</v>
      </c>
      <c r="F3" s="91" t="s">
        <v>62</v>
      </c>
      <c r="G3" s="93" t="s">
        <v>63</v>
      </c>
      <c r="H3" s="94" t="s">
        <v>64</v>
      </c>
      <c r="I3" s="95"/>
      <c r="J3" s="95"/>
      <c r="K3" s="95"/>
      <c r="L3" s="95"/>
      <c r="M3" s="96"/>
    </row>
    <row r="4" spans="1:13" x14ac:dyDescent="0.4">
      <c r="A4" s="97"/>
      <c r="B4" s="98"/>
      <c r="C4" s="99"/>
      <c r="D4" s="99"/>
      <c r="E4" s="99"/>
      <c r="F4" s="99"/>
      <c r="G4" s="100"/>
      <c r="H4" s="101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105"/>
      <c r="B5" s="106"/>
      <c r="C5" s="107"/>
      <c r="D5" s="108"/>
      <c r="E5" s="107"/>
      <c r="F5" s="107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229" t="s">
        <v>367</v>
      </c>
      <c r="B6" s="227" t="s">
        <v>776</v>
      </c>
      <c r="C6" s="171" t="s">
        <v>777</v>
      </c>
      <c r="D6" s="116" t="s">
        <v>370</v>
      </c>
      <c r="E6" s="172" t="s">
        <v>371</v>
      </c>
      <c r="F6" s="228" t="s">
        <v>372</v>
      </c>
      <c r="G6" s="173"/>
      <c r="H6" s="153"/>
      <c r="I6" s="154"/>
      <c r="J6" s="154"/>
      <c r="K6" s="154"/>
      <c r="L6" s="154"/>
      <c r="M6" s="155"/>
    </row>
    <row r="7" spans="1:13" x14ac:dyDescent="0.4">
      <c r="A7" s="229"/>
      <c r="B7" s="227" t="s">
        <v>778</v>
      </c>
      <c r="C7" s="125" t="s">
        <v>779</v>
      </c>
      <c r="D7" s="126" t="s">
        <v>375</v>
      </c>
      <c r="E7" s="127" t="s">
        <v>371</v>
      </c>
      <c r="F7" s="230" t="s">
        <v>372</v>
      </c>
      <c r="G7" s="129"/>
      <c r="H7" s="130"/>
      <c r="I7" s="131"/>
      <c r="J7" s="131"/>
      <c r="K7" s="131"/>
      <c r="L7" s="131"/>
      <c r="M7" s="132"/>
    </row>
    <row r="8" spans="1:13" x14ac:dyDescent="0.4">
      <c r="A8" s="229"/>
      <c r="B8" s="231" t="s">
        <v>81</v>
      </c>
      <c r="C8" s="125" t="s">
        <v>780</v>
      </c>
      <c r="D8" s="126" t="s">
        <v>377</v>
      </c>
      <c r="E8" s="127" t="s">
        <v>371</v>
      </c>
      <c r="F8" s="232" t="s">
        <v>372</v>
      </c>
      <c r="G8" s="129"/>
      <c r="H8" s="130"/>
      <c r="I8" s="131"/>
      <c r="J8" s="131"/>
      <c r="K8" s="131"/>
      <c r="L8" s="131"/>
      <c r="M8" s="132"/>
    </row>
    <row r="9" spans="1:13" x14ac:dyDescent="0.4">
      <c r="A9" s="229"/>
      <c r="B9" s="231" t="s">
        <v>84</v>
      </c>
      <c r="C9" s="171" t="s">
        <v>781</v>
      </c>
      <c r="D9" s="116" t="s">
        <v>123</v>
      </c>
      <c r="E9" s="172" t="s">
        <v>371</v>
      </c>
      <c r="F9" s="228" t="s">
        <v>372</v>
      </c>
      <c r="G9" s="173"/>
      <c r="H9" s="130"/>
      <c r="I9" s="131"/>
      <c r="J9" s="131"/>
      <c r="K9" s="131"/>
      <c r="L9" s="131"/>
      <c r="M9" s="132"/>
    </row>
    <row r="10" spans="1:13" x14ac:dyDescent="0.4">
      <c r="A10" s="229"/>
      <c r="B10" s="231" t="s">
        <v>76</v>
      </c>
      <c r="C10" s="125" t="s">
        <v>782</v>
      </c>
      <c r="D10" s="126" t="s">
        <v>131</v>
      </c>
      <c r="E10" s="127" t="s">
        <v>371</v>
      </c>
      <c r="F10" s="230" t="s">
        <v>372</v>
      </c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229"/>
      <c r="B11" s="231" t="s">
        <v>380</v>
      </c>
      <c r="C11" s="133" t="s">
        <v>783</v>
      </c>
      <c r="D11" s="144" t="s">
        <v>140</v>
      </c>
      <c r="E11" s="134" t="s">
        <v>371</v>
      </c>
      <c r="F11" s="233" t="s">
        <v>372</v>
      </c>
      <c r="G11" s="136"/>
      <c r="H11" s="210"/>
      <c r="I11" s="131"/>
      <c r="J11" s="131"/>
      <c r="K11" s="131"/>
      <c r="L11" s="131"/>
      <c r="M11" s="132"/>
    </row>
    <row r="12" spans="1:13" ht="19.5" thickBot="1" x14ac:dyDescent="0.45">
      <c r="A12" s="229"/>
      <c r="B12" s="234" t="s">
        <v>98</v>
      </c>
      <c r="C12" s="234"/>
      <c r="D12" s="234"/>
      <c r="E12" s="234"/>
      <c r="F12" s="235"/>
      <c r="G12" s="280">
        <f>SUM(G6:G11)</f>
        <v>0</v>
      </c>
      <c r="H12" s="237" t="str">
        <f>IF(G12&lt;62.5,"",IF(G12&gt;62.5,"※62.5KVAを超えています",""))</f>
        <v/>
      </c>
      <c r="I12" s="238"/>
      <c r="J12" s="238"/>
      <c r="K12" s="238"/>
      <c r="L12" s="238"/>
      <c r="M12" s="239"/>
    </row>
    <row r="13" spans="1:13" x14ac:dyDescent="0.4">
      <c r="A13" s="240"/>
      <c r="B13" s="241" t="s">
        <v>784</v>
      </c>
      <c r="C13" s="137" t="s">
        <v>785</v>
      </c>
      <c r="D13" s="138" t="s">
        <v>193</v>
      </c>
      <c r="E13" s="139" t="s">
        <v>371</v>
      </c>
      <c r="F13" s="242" t="s">
        <v>372</v>
      </c>
      <c r="G13" s="141"/>
      <c r="H13" s="153"/>
      <c r="I13" s="154"/>
      <c r="J13" s="154"/>
      <c r="K13" s="154"/>
      <c r="L13" s="154"/>
      <c r="M13" s="155"/>
    </row>
    <row r="14" spans="1:13" x14ac:dyDescent="0.4">
      <c r="A14" s="240"/>
      <c r="B14" s="243" t="s">
        <v>786</v>
      </c>
      <c r="C14" s="125" t="s">
        <v>787</v>
      </c>
      <c r="D14" s="126" t="s">
        <v>201</v>
      </c>
      <c r="E14" s="127" t="s">
        <v>371</v>
      </c>
      <c r="F14" s="232" t="s">
        <v>372</v>
      </c>
      <c r="G14" s="129"/>
      <c r="H14" s="130"/>
      <c r="I14" s="131"/>
      <c r="J14" s="131"/>
      <c r="K14" s="131"/>
      <c r="L14" s="131"/>
      <c r="M14" s="132"/>
    </row>
    <row r="15" spans="1:13" x14ac:dyDescent="0.4">
      <c r="A15" s="240"/>
      <c r="B15" s="186" t="s">
        <v>81</v>
      </c>
      <c r="C15" s="171" t="s">
        <v>788</v>
      </c>
      <c r="D15" s="116" t="s">
        <v>210</v>
      </c>
      <c r="E15" s="172" t="s">
        <v>371</v>
      </c>
      <c r="F15" s="244" t="s">
        <v>372</v>
      </c>
      <c r="G15" s="173"/>
      <c r="H15" s="130"/>
      <c r="I15" s="131"/>
      <c r="J15" s="131"/>
      <c r="K15" s="131"/>
      <c r="L15" s="131"/>
      <c r="M15" s="132"/>
    </row>
    <row r="16" spans="1:13" x14ac:dyDescent="0.4">
      <c r="A16" s="240"/>
      <c r="B16" s="186" t="s">
        <v>84</v>
      </c>
      <c r="C16" s="171" t="s">
        <v>789</v>
      </c>
      <c r="D16" s="116" t="s">
        <v>218</v>
      </c>
      <c r="E16" s="172" t="s">
        <v>371</v>
      </c>
      <c r="F16" s="244" t="s">
        <v>372</v>
      </c>
      <c r="G16" s="173"/>
      <c r="H16" s="130"/>
      <c r="I16" s="131"/>
      <c r="J16" s="131"/>
      <c r="K16" s="131"/>
      <c r="L16" s="131"/>
      <c r="M16" s="132"/>
    </row>
    <row r="17" spans="1:13" ht="19.5" thickBot="1" x14ac:dyDescent="0.45">
      <c r="A17" s="240"/>
      <c r="B17" s="186" t="s">
        <v>76</v>
      </c>
      <c r="C17" s="133" t="s">
        <v>790</v>
      </c>
      <c r="D17" s="144" t="s">
        <v>148</v>
      </c>
      <c r="E17" s="134" t="s">
        <v>371</v>
      </c>
      <c r="F17" s="233" t="s">
        <v>372</v>
      </c>
      <c r="G17" s="136"/>
      <c r="H17" s="210"/>
      <c r="I17" s="131"/>
      <c r="J17" s="131"/>
      <c r="K17" s="131"/>
      <c r="L17" s="131"/>
      <c r="M17" s="132"/>
    </row>
    <row r="18" spans="1:13" ht="19.5" thickBot="1" x14ac:dyDescent="0.45">
      <c r="A18" s="240"/>
      <c r="B18" s="188" t="s">
        <v>791</v>
      </c>
      <c r="C18" s="189"/>
      <c r="D18" s="189"/>
      <c r="E18" s="189"/>
      <c r="F18" s="190"/>
      <c r="G18" s="165">
        <f>SUM(G13:G17)</f>
        <v>0</v>
      </c>
      <c r="H18" s="237" t="str">
        <f>IF(G18&lt;62.5,"",IF(G18&gt;62.5,"※62.5KVAを超えています",""))</f>
        <v/>
      </c>
      <c r="I18" s="238"/>
      <c r="J18" s="238"/>
      <c r="K18" s="238"/>
      <c r="L18" s="238"/>
      <c r="M18" s="239"/>
    </row>
    <row r="19" spans="1:13" x14ac:dyDescent="0.4">
      <c r="A19" s="229"/>
      <c r="B19" s="246" t="s">
        <v>792</v>
      </c>
      <c r="C19" s="171" t="s">
        <v>793</v>
      </c>
      <c r="D19" s="116" t="s">
        <v>392</v>
      </c>
      <c r="E19" s="172" t="s">
        <v>371</v>
      </c>
      <c r="F19" s="228" t="s">
        <v>372</v>
      </c>
      <c r="G19" s="173"/>
      <c r="H19" s="153"/>
      <c r="I19" s="154"/>
      <c r="J19" s="154"/>
      <c r="K19" s="154"/>
      <c r="L19" s="154"/>
      <c r="M19" s="155"/>
    </row>
    <row r="20" spans="1:13" x14ac:dyDescent="0.4">
      <c r="A20" s="229"/>
      <c r="B20" s="246" t="s">
        <v>794</v>
      </c>
      <c r="C20" s="125" t="s">
        <v>795</v>
      </c>
      <c r="D20" s="126" t="s">
        <v>395</v>
      </c>
      <c r="E20" s="127" t="s">
        <v>371</v>
      </c>
      <c r="F20" s="230" t="s">
        <v>372</v>
      </c>
      <c r="G20" s="129"/>
      <c r="H20" s="130"/>
      <c r="I20" s="131"/>
      <c r="J20" s="131"/>
      <c r="K20" s="131"/>
      <c r="L20" s="131"/>
      <c r="M20" s="132"/>
    </row>
    <row r="21" spans="1:13" x14ac:dyDescent="0.4">
      <c r="A21" s="229"/>
      <c r="B21" s="247" t="s">
        <v>81</v>
      </c>
      <c r="C21" s="125" t="s">
        <v>796</v>
      </c>
      <c r="D21" s="126" t="s">
        <v>397</v>
      </c>
      <c r="E21" s="127" t="s">
        <v>371</v>
      </c>
      <c r="F21" s="232" t="s">
        <v>372</v>
      </c>
      <c r="G21" s="129"/>
      <c r="H21" s="130"/>
      <c r="I21" s="131"/>
      <c r="J21" s="131"/>
      <c r="K21" s="131"/>
      <c r="L21" s="131"/>
      <c r="M21" s="132"/>
    </row>
    <row r="22" spans="1:13" x14ac:dyDescent="0.4">
      <c r="A22" s="229"/>
      <c r="B22" s="247" t="s">
        <v>84</v>
      </c>
      <c r="C22" s="171" t="s">
        <v>797</v>
      </c>
      <c r="D22" s="116" t="s">
        <v>75</v>
      </c>
      <c r="E22" s="172" t="s">
        <v>371</v>
      </c>
      <c r="F22" s="228" t="s">
        <v>372</v>
      </c>
      <c r="G22" s="173"/>
      <c r="H22" s="130"/>
      <c r="I22" s="131"/>
      <c r="J22" s="131"/>
      <c r="K22" s="131"/>
      <c r="L22" s="131"/>
      <c r="M22" s="132"/>
    </row>
    <row r="23" spans="1:13" x14ac:dyDescent="0.4">
      <c r="A23" s="229"/>
      <c r="B23" s="247" t="s">
        <v>76</v>
      </c>
      <c r="C23" s="125" t="s">
        <v>798</v>
      </c>
      <c r="D23" s="126" t="s">
        <v>89</v>
      </c>
      <c r="E23" s="127" t="s">
        <v>371</v>
      </c>
      <c r="F23" s="230" t="s">
        <v>372</v>
      </c>
      <c r="G23" s="129"/>
      <c r="H23" s="130"/>
      <c r="I23" s="131"/>
      <c r="J23" s="131"/>
      <c r="K23" s="131"/>
      <c r="L23" s="131"/>
      <c r="M23" s="132"/>
    </row>
    <row r="24" spans="1:13" ht="19.5" thickBot="1" x14ac:dyDescent="0.45">
      <c r="A24" s="229"/>
      <c r="B24" s="247" t="s">
        <v>380</v>
      </c>
      <c r="C24" s="133" t="s">
        <v>799</v>
      </c>
      <c r="D24" s="144" t="s">
        <v>100</v>
      </c>
      <c r="E24" s="134" t="s">
        <v>371</v>
      </c>
      <c r="F24" s="233" t="s">
        <v>372</v>
      </c>
      <c r="G24" s="136"/>
      <c r="H24" s="277"/>
      <c r="I24" s="249"/>
      <c r="J24" s="249"/>
      <c r="K24" s="249"/>
      <c r="L24" s="249"/>
      <c r="M24" s="250"/>
    </row>
    <row r="25" spans="1:13" ht="19.5" thickBot="1" x14ac:dyDescent="0.45">
      <c r="A25" s="229"/>
      <c r="B25" s="188" t="s">
        <v>98</v>
      </c>
      <c r="C25" s="189"/>
      <c r="D25" s="189"/>
      <c r="E25" s="189"/>
      <c r="F25" s="190"/>
      <c r="G25" s="281">
        <f>SUM(G19:G24)</f>
        <v>0</v>
      </c>
      <c r="H25" s="237" t="str">
        <f>IF(G25&lt;62.5,"",IF(G25&gt;62.5,"※62.5KVAを超えています",""))</f>
        <v/>
      </c>
      <c r="I25" s="238"/>
      <c r="J25" s="238"/>
      <c r="K25" s="238"/>
      <c r="L25" s="238"/>
      <c r="M25" s="239"/>
    </row>
    <row r="26" spans="1:13" x14ac:dyDescent="0.4">
      <c r="A26" s="229"/>
      <c r="B26" s="246" t="s">
        <v>800</v>
      </c>
      <c r="C26" s="171" t="s">
        <v>801</v>
      </c>
      <c r="D26" s="138" t="s">
        <v>153</v>
      </c>
      <c r="E26" s="172" t="s">
        <v>371</v>
      </c>
      <c r="F26" s="228" t="s">
        <v>372</v>
      </c>
      <c r="G26" s="212"/>
      <c r="H26" s="208"/>
      <c r="I26" s="154"/>
      <c r="J26" s="154"/>
      <c r="K26" s="154"/>
      <c r="L26" s="154"/>
      <c r="M26" s="155"/>
    </row>
    <row r="27" spans="1:13" x14ac:dyDescent="0.4">
      <c r="A27" s="229"/>
      <c r="B27" s="246" t="s">
        <v>802</v>
      </c>
      <c r="C27" s="125" t="s">
        <v>803</v>
      </c>
      <c r="D27" s="126" t="s">
        <v>162</v>
      </c>
      <c r="E27" s="127" t="s">
        <v>371</v>
      </c>
      <c r="F27" s="232" t="s">
        <v>372</v>
      </c>
      <c r="G27" s="129"/>
      <c r="H27" s="210"/>
      <c r="I27" s="131"/>
      <c r="J27" s="131"/>
      <c r="K27" s="131"/>
      <c r="L27" s="131"/>
      <c r="M27" s="132"/>
    </row>
    <row r="28" spans="1:13" x14ac:dyDescent="0.4">
      <c r="A28" s="229"/>
      <c r="B28" s="247" t="s">
        <v>81</v>
      </c>
      <c r="C28" s="125" t="s">
        <v>804</v>
      </c>
      <c r="D28" s="126" t="s">
        <v>170</v>
      </c>
      <c r="E28" s="127" t="s">
        <v>371</v>
      </c>
      <c r="F28" s="232" t="s">
        <v>372</v>
      </c>
      <c r="G28" s="129"/>
      <c r="H28" s="210"/>
      <c r="I28" s="131"/>
      <c r="J28" s="131"/>
      <c r="K28" s="131"/>
      <c r="L28" s="131"/>
      <c r="M28" s="132"/>
    </row>
    <row r="29" spans="1:13" x14ac:dyDescent="0.4">
      <c r="A29" s="229"/>
      <c r="B29" s="247" t="s">
        <v>84</v>
      </c>
      <c r="C29" s="171" t="s">
        <v>805</v>
      </c>
      <c r="D29" s="116" t="s">
        <v>179</v>
      </c>
      <c r="E29" s="172" t="s">
        <v>371</v>
      </c>
      <c r="F29" s="228" t="s">
        <v>372</v>
      </c>
      <c r="G29" s="213"/>
      <c r="H29" s="210"/>
      <c r="I29" s="131"/>
      <c r="J29" s="131"/>
      <c r="K29" s="131"/>
      <c r="L29" s="131"/>
      <c r="M29" s="132"/>
    </row>
    <row r="30" spans="1:13" ht="19.5" thickBot="1" x14ac:dyDescent="0.45">
      <c r="A30" s="229"/>
      <c r="B30" s="247" t="s">
        <v>76</v>
      </c>
      <c r="C30" s="133" t="s">
        <v>806</v>
      </c>
      <c r="D30" s="144" t="s">
        <v>109</v>
      </c>
      <c r="E30" s="134" t="s">
        <v>371</v>
      </c>
      <c r="F30" s="233" t="s">
        <v>372</v>
      </c>
      <c r="G30" s="211"/>
      <c r="H30" s="210"/>
      <c r="I30" s="131"/>
      <c r="J30" s="131"/>
      <c r="K30" s="131"/>
      <c r="L30" s="131"/>
      <c r="M30" s="132"/>
    </row>
    <row r="31" spans="1:13" ht="19.5" thickBot="1" x14ac:dyDescent="0.45">
      <c r="A31" s="252"/>
      <c r="B31" s="189" t="s">
        <v>389</v>
      </c>
      <c r="C31" s="189"/>
      <c r="D31" s="189"/>
      <c r="E31" s="189"/>
      <c r="F31" s="190"/>
      <c r="G31" s="214">
        <f>SUM(G26:G30)</f>
        <v>0</v>
      </c>
      <c r="H31" s="254" t="str">
        <f>IF(G31&lt;62.5,"",IF(G31&gt;62.5,"※62.5KVAを超えています",""))</f>
        <v/>
      </c>
      <c r="I31" s="255"/>
      <c r="J31" s="255"/>
      <c r="K31" s="255"/>
      <c r="L31" s="255"/>
      <c r="M31" s="256"/>
    </row>
    <row r="33" spans="6:7" x14ac:dyDescent="0.4">
      <c r="F33" s="179" t="s">
        <v>221</v>
      </c>
      <c r="G33" s="180">
        <f>G12+G18+G25+G31</f>
        <v>0</v>
      </c>
    </row>
  </sheetData>
  <mergeCells count="21">
    <mergeCell ref="B25:F25"/>
    <mergeCell ref="H25:M25"/>
    <mergeCell ref="B31:F31"/>
    <mergeCell ref="H31:M31"/>
    <mergeCell ref="J1:M1"/>
    <mergeCell ref="F3:F5"/>
    <mergeCell ref="G3:G5"/>
    <mergeCell ref="H3:M3"/>
    <mergeCell ref="H4:J4"/>
    <mergeCell ref="K4:M4"/>
    <mergeCell ref="A6:A31"/>
    <mergeCell ref="B12:F12"/>
    <mergeCell ref="H12:M12"/>
    <mergeCell ref="B18:F18"/>
    <mergeCell ref="H18:M18"/>
    <mergeCell ref="A1:B1"/>
    <mergeCell ref="A3:A5"/>
    <mergeCell ref="B3:B5"/>
    <mergeCell ref="C3:C5"/>
    <mergeCell ref="D3:D5"/>
    <mergeCell ref="E3:E5"/>
  </mergeCells>
  <phoneticPr fontId="3"/>
  <conditionalFormatting sqref="G12 G18 G25 G31">
    <cfRule type="cellIs" dxfId="9" priority="1" operator="greaterThan">
      <formula>62.5</formula>
    </cfRule>
  </conditionalFormatting>
  <pageMargins left="0.7" right="0.7" top="0.75" bottom="0.75" header="0.3" footer="0.3"/>
  <pageSetup paperSize="8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0C66-A15F-415B-952F-BBDB910D64DB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5" width="10" style="83" customWidth="1"/>
    <col min="6" max="7" width="10" style="84" customWidth="1"/>
    <col min="8" max="13" width="8.375" style="84" customWidth="1"/>
    <col min="14" max="16384" width="8.625" style="87"/>
  </cols>
  <sheetData>
    <row r="1" spans="1:13" ht="25.5" x14ac:dyDescent="0.4">
      <c r="A1" s="181" t="s">
        <v>807</v>
      </c>
      <c r="B1" s="181"/>
      <c r="C1" s="83" t="s">
        <v>909</v>
      </c>
      <c r="D1" s="182"/>
      <c r="E1" s="182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ht="18" customHeight="1" x14ac:dyDescent="0.4">
      <c r="A3" s="259" t="s">
        <v>57</v>
      </c>
      <c r="B3" s="90" t="s">
        <v>58</v>
      </c>
      <c r="C3" s="92" t="s">
        <v>59</v>
      </c>
      <c r="D3" s="92" t="s">
        <v>60</v>
      </c>
      <c r="E3" s="92" t="s">
        <v>61</v>
      </c>
      <c r="F3" s="92" t="s">
        <v>62</v>
      </c>
      <c r="G3" s="93" t="s">
        <v>63</v>
      </c>
      <c r="H3" s="260" t="s">
        <v>64</v>
      </c>
      <c r="I3" s="261"/>
      <c r="J3" s="261"/>
      <c r="K3" s="261"/>
      <c r="L3" s="261"/>
      <c r="M3" s="262"/>
    </row>
    <row r="4" spans="1:13" x14ac:dyDescent="0.4">
      <c r="A4" s="97"/>
      <c r="B4" s="98"/>
      <c r="C4" s="99"/>
      <c r="D4" s="99"/>
      <c r="E4" s="99"/>
      <c r="F4" s="99"/>
      <c r="G4" s="100"/>
      <c r="H4" s="263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264"/>
      <c r="B5" s="106"/>
      <c r="C5" s="108"/>
      <c r="D5" s="108"/>
      <c r="E5" s="108"/>
      <c r="F5" s="108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265" t="s">
        <v>808</v>
      </c>
      <c r="B6" s="185"/>
      <c r="C6" s="171" t="s">
        <v>809</v>
      </c>
      <c r="D6" s="116" t="s">
        <v>225</v>
      </c>
      <c r="E6" s="172" t="s">
        <v>76</v>
      </c>
      <c r="F6" s="98" t="s">
        <v>77</v>
      </c>
      <c r="G6" s="173"/>
      <c r="H6" s="153"/>
      <c r="I6" s="154"/>
      <c r="J6" s="154"/>
      <c r="K6" s="154"/>
      <c r="L6" s="154"/>
      <c r="M6" s="155"/>
    </row>
    <row r="7" spans="1:13" x14ac:dyDescent="0.4">
      <c r="A7" s="240"/>
      <c r="B7" s="124"/>
      <c r="C7" s="125" t="s">
        <v>810</v>
      </c>
      <c r="D7" s="126" t="s">
        <v>227</v>
      </c>
      <c r="E7" s="127" t="s">
        <v>76</v>
      </c>
      <c r="F7" s="98"/>
      <c r="G7" s="129"/>
      <c r="H7" s="130"/>
      <c r="I7" s="131"/>
      <c r="J7" s="131"/>
      <c r="K7" s="131"/>
      <c r="L7" s="131"/>
      <c r="M7" s="132"/>
    </row>
    <row r="8" spans="1:13" ht="19.5" thickBot="1" x14ac:dyDescent="0.45">
      <c r="A8" s="240"/>
      <c r="B8" s="186" t="s">
        <v>78</v>
      </c>
      <c r="C8" s="133" t="s">
        <v>811</v>
      </c>
      <c r="D8" s="144" t="s">
        <v>229</v>
      </c>
      <c r="E8" s="134" t="s">
        <v>76</v>
      </c>
      <c r="F8" s="187"/>
      <c r="G8" s="136"/>
      <c r="H8" s="130"/>
      <c r="I8" s="131"/>
      <c r="J8" s="131"/>
      <c r="K8" s="131"/>
      <c r="L8" s="131"/>
      <c r="M8" s="132"/>
    </row>
    <row r="9" spans="1:13" x14ac:dyDescent="0.4">
      <c r="A9" s="240"/>
      <c r="B9" s="186" t="s">
        <v>230</v>
      </c>
      <c r="C9" s="137" t="s">
        <v>812</v>
      </c>
      <c r="D9" s="138" t="s">
        <v>232</v>
      </c>
      <c r="E9" s="139" t="s">
        <v>76</v>
      </c>
      <c r="F9" s="90" t="s">
        <v>77</v>
      </c>
      <c r="G9" s="141"/>
      <c r="H9" s="130"/>
      <c r="I9" s="131"/>
      <c r="J9" s="131"/>
      <c r="K9" s="131"/>
      <c r="L9" s="131"/>
      <c r="M9" s="132"/>
    </row>
    <row r="10" spans="1:13" x14ac:dyDescent="0.4">
      <c r="A10" s="240"/>
      <c r="B10" s="186" t="s">
        <v>233</v>
      </c>
      <c r="C10" s="125" t="s">
        <v>813</v>
      </c>
      <c r="D10" s="126" t="s">
        <v>235</v>
      </c>
      <c r="E10" s="127" t="s">
        <v>76</v>
      </c>
      <c r="F10" s="98"/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240"/>
      <c r="B11" s="186" t="s">
        <v>90</v>
      </c>
      <c r="C11" s="133" t="s">
        <v>814</v>
      </c>
      <c r="D11" s="144" t="s">
        <v>237</v>
      </c>
      <c r="E11" s="134" t="s">
        <v>76</v>
      </c>
      <c r="F11" s="187"/>
      <c r="G11" s="136"/>
      <c r="H11" s="130"/>
      <c r="I11" s="131"/>
      <c r="J11" s="131"/>
      <c r="K11" s="131"/>
      <c r="L11" s="131"/>
      <c r="M11" s="132"/>
    </row>
    <row r="12" spans="1:13" x14ac:dyDescent="0.4">
      <c r="A12" s="240"/>
      <c r="B12" s="186" t="s">
        <v>238</v>
      </c>
      <c r="C12" s="137" t="s">
        <v>815</v>
      </c>
      <c r="D12" s="138" t="s">
        <v>240</v>
      </c>
      <c r="E12" s="139" t="s">
        <v>76</v>
      </c>
      <c r="F12" s="90" t="s">
        <v>77</v>
      </c>
      <c r="G12" s="141"/>
      <c r="H12" s="130"/>
      <c r="I12" s="131"/>
      <c r="J12" s="131"/>
      <c r="K12" s="131"/>
      <c r="L12" s="131"/>
      <c r="M12" s="132"/>
    </row>
    <row r="13" spans="1:13" x14ac:dyDescent="0.4">
      <c r="A13" s="240"/>
      <c r="B13" s="185"/>
      <c r="C13" s="125" t="s">
        <v>816</v>
      </c>
      <c r="D13" s="126" t="s">
        <v>242</v>
      </c>
      <c r="E13" s="127" t="s">
        <v>76</v>
      </c>
      <c r="F13" s="98"/>
      <c r="G13" s="129"/>
      <c r="H13" s="130"/>
      <c r="I13" s="131"/>
      <c r="J13" s="131"/>
      <c r="K13" s="131"/>
      <c r="L13" s="131"/>
      <c r="M13" s="132"/>
    </row>
    <row r="14" spans="1:13" ht="19.5" thickBot="1" x14ac:dyDescent="0.45">
      <c r="A14" s="240"/>
      <c r="B14" s="185"/>
      <c r="C14" s="133" t="s">
        <v>817</v>
      </c>
      <c r="D14" s="144" t="s">
        <v>244</v>
      </c>
      <c r="E14" s="134" t="s">
        <v>76</v>
      </c>
      <c r="F14" s="187"/>
      <c r="G14" s="136"/>
      <c r="H14" s="130"/>
      <c r="I14" s="131"/>
      <c r="J14" s="131"/>
      <c r="K14" s="131"/>
      <c r="L14" s="131"/>
      <c r="M14" s="132"/>
    </row>
    <row r="15" spans="1:13" ht="19.5" thickBot="1" x14ac:dyDescent="0.45">
      <c r="A15" s="240"/>
      <c r="B15" s="188" t="s">
        <v>98</v>
      </c>
      <c r="C15" s="189"/>
      <c r="D15" s="189"/>
      <c r="E15" s="189"/>
      <c r="F15" s="190"/>
      <c r="G15" s="165">
        <f>SUM(G6:G14)</f>
        <v>0</v>
      </c>
      <c r="H15" s="191" t="str">
        <f>IF(G15&lt;80,"",IF(G15&gt;80,"※80KVAを超えています",""))</f>
        <v/>
      </c>
      <c r="I15" s="150"/>
      <c r="J15" s="150"/>
      <c r="K15" s="150"/>
      <c r="L15" s="150"/>
      <c r="M15" s="161"/>
    </row>
    <row r="16" spans="1:13" x14ac:dyDescent="0.4">
      <c r="A16" s="240"/>
      <c r="B16" s="192"/>
      <c r="C16" s="137" t="s">
        <v>818</v>
      </c>
      <c r="D16" s="138" t="s">
        <v>246</v>
      </c>
      <c r="E16" s="139" t="s">
        <v>76</v>
      </c>
      <c r="F16" s="90" t="s">
        <v>77</v>
      </c>
      <c r="G16" s="141"/>
      <c r="H16" s="130"/>
      <c r="I16" s="131"/>
      <c r="J16" s="131"/>
      <c r="K16" s="131"/>
      <c r="L16" s="131"/>
      <c r="M16" s="132"/>
    </row>
    <row r="17" spans="1:13" x14ac:dyDescent="0.4">
      <c r="A17" s="240"/>
      <c r="B17" s="185"/>
      <c r="C17" s="125" t="s">
        <v>819</v>
      </c>
      <c r="D17" s="126" t="s">
        <v>248</v>
      </c>
      <c r="E17" s="127" t="s">
        <v>76</v>
      </c>
      <c r="F17" s="98"/>
      <c r="G17" s="129"/>
      <c r="H17" s="130"/>
      <c r="I17" s="131"/>
      <c r="J17" s="131"/>
      <c r="K17" s="131"/>
      <c r="L17" s="131"/>
      <c r="M17" s="132"/>
    </row>
    <row r="18" spans="1:13" ht="19.5" thickBot="1" x14ac:dyDescent="0.45">
      <c r="A18" s="240"/>
      <c r="B18" s="186" t="s">
        <v>101</v>
      </c>
      <c r="C18" s="133" t="s">
        <v>820</v>
      </c>
      <c r="D18" s="144" t="s">
        <v>250</v>
      </c>
      <c r="E18" s="134" t="s">
        <v>76</v>
      </c>
      <c r="F18" s="187"/>
      <c r="G18" s="136"/>
      <c r="H18" s="130"/>
      <c r="I18" s="131"/>
      <c r="J18" s="131"/>
      <c r="K18" s="131"/>
      <c r="L18" s="131"/>
      <c r="M18" s="132"/>
    </row>
    <row r="19" spans="1:13" x14ac:dyDescent="0.4">
      <c r="A19" s="240"/>
      <c r="B19" s="186" t="s">
        <v>230</v>
      </c>
      <c r="C19" s="137" t="s">
        <v>821</v>
      </c>
      <c r="D19" s="138" t="s">
        <v>252</v>
      </c>
      <c r="E19" s="139" t="s">
        <v>76</v>
      </c>
      <c r="F19" s="90" t="s">
        <v>77</v>
      </c>
      <c r="G19" s="141"/>
      <c r="H19" s="130"/>
      <c r="I19" s="131"/>
      <c r="J19" s="131"/>
      <c r="K19" s="131"/>
      <c r="L19" s="131"/>
      <c r="M19" s="132"/>
    </row>
    <row r="20" spans="1:13" x14ac:dyDescent="0.4">
      <c r="A20" s="240"/>
      <c r="B20" s="186" t="s">
        <v>233</v>
      </c>
      <c r="C20" s="125" t="s">
        <v>822</v>
      </c>
      <c r="D20" s="126" t="s">
        <v>254</v>
      </c>
      <c r="E20" s="127" t="s">
        <v>76</v>
      </c>
      <c r="F20" s="98"/>
      <c r="G20" s="129"/>
      <c r="H20" s="130"/>
      <c r="I20" s="131"/>
      <c r="J20" s="131"/>
      <c r="K20" s="131"/>
      <c r="L20" s="131"/>
      <c r="M20" s="132"/>
    </row>
    <row r="21" spans="1:13" ht="19.5" thickBot="1" x14ac:dyDescent="0.45">
      <c r="A21" s="240"/>
      <c r="B21" s="186" t="s">
        <v>76</v>
      </c>
      <c r="C21" s="133" t="s">
        <v>823</v>
      </c>
      <c r="D21" s="144" t="s">
        <v>256</v>
      </c>
      <c r="E21" s="134" t="s">
        <v>76</v>
      </c>
      <c r="F21" s="187"/>
      <c r="G21" s="136"/>
      <c r="H21" s="130"/>
      <c r="I21" s="131"/>
      <c r="J21" s="131"/>
      <c r="K21" s="131"/>
      <c r="L21" s="131"/>
      <c r="M21" s="132"/>
    </row>
    <row r="22" spans="1:13" x14ac:dyDescent="0.4">
      <c r="A22" s="240"/>
      <c r="B22" s="186" t="s">
        <v>257</v>
      </c>
      <c r="C22" s="137" t="s">
        <v>824</v>
      </c>
      <c r="D22" s="138" t="s">
        <v>259</v>
      </c>
      <c r="E22" s="139" t="s">
        <v>76</v>
      </c>
      <c r="F22" s="90" t="s">
        <v>77</v>
      </c>
      <c r="G22" s="141"/>
      <c r="H22" s="130"/>
      <c r="I22" s="131"/>
      <c r="J22" s="131"/>
      <c r="K22" s="131"/>
      <c r="L22" s="131"/>
      <c r="M22" s="132"/>
    </row>
    <row r="23" spans="1:13" x14ac:dyDescent="0.4">
      <c r="A23" s="240"/>
      <c r="B23" s="185"/>
      <c r="C23" s="125" t="s">
        <v>825</v>
      </c>
      <c r="D23" s="126" t="s">
        <v>261</v>
      </c>
      <c r="E23" s="127" t="s">
        <v>76</v>
      </c>
      <c r="F23" s="98"/>
      <c r="G23" s="129"/>
      <c r="H23" s="130"/>
      <c r="I23" s="131"/>
      <c r="J23" s="131"/>
      <c r="K23" s="131"/>
      <c r="L23" s="131"/>
      <c r="M23" s="132"/>
    </row>
    <row r="24" spans="1:13" ht="19.5" thickBot="1" x14ac:dyDescent="0.45">
      <c r="A24" s="240"/>
      <c r="B24" s="185"/>
      <c r="C24" s="133" t="s">
        <v>826</v>
      </c>
      <c r="D24" s="144" t="s">
        <v>263</v>
      </c>
      <c r="E24" s="134" t="s">
        <v>76</v>
      </c>
      <c r="F24" s="187"/>
      <c r="G24" s="136"/>
      <c r="H24" s="130"/>
      <c r="I24" s="131"/>
      <c r="J24" s="131"/>
      <c r="K24" s="131"/>
      <c r="L24" s="131"/>
      <c r="M24" s="132"/>
    </row>
    <row r="25" spans="1:13" ht="19.5" thickBot="1" x14ac:dyDescent="0.45">
      <c r="A25" s="240"/>
      <c r="B25" s="193" t="s">
        <v>264</v>
      </c>
      <c r="C25" s="194" t="s">
        <v>265</v>
      </c>
      <c r="D25" s="195"/>
      <c r="E25" s="196" t="s">
        <v>266</v>
      </c>
      <c r="F25" s="196"/>
      <c r="G25" s="197"/>
      <c r="H25" s="198"/>
      <c r="I25" s="131"/>
      <c r="J25" s="131"/>
      <c r="K25" s="131"/>
      <c r="L25" s="131"/>
      <c r="M25" s="199"/>
    </row>
    <row r="26" spans="1:13" ht="19.5" thickBot="1" x14ac:dyDescent="0.45">
      <c r="A26" s="267"/>
      <c r="B26" s="201" t="s">
        <v>98</v>
      </c>
      <c r="C26" s="202"/>
      <c r="D26" s="202"/>
      <c r="E26" s="202"/>
      <c r="F26" s="203"/>
      <c r="G26" s="165">
        <f>SUM(G16:G25)</f>
        <v>0</v>
      </c>
      <c r="H26" s="191" t="str">
        <f>IF(G26&lt;80,"",IF(G26&gt;80,"※80KVAを超えています",""))</f>
        <v/>
      </c>
      <c r="I26" s="150"/>
      <c r="J26" s="150"/>
      <c r="K26" s="150"/>
      <c r="L26" s="150"/>
      <c r="M26" s="161"/>
    </row>
    <row r="27" spans="1:13" ht="19.5" thickTop="1" x14ac:dyDescent="0.4">
      <c r="A27" s="268" t="s">
        <v>827</v>
      </c>
      <c r="B27" s="206"/>
      <c r="C27" s="115" t="s">
        <v>828</v>
      </c>
      <c r="D27" s="166" t="s">
        <v>269</v>
      </c>
      <c r="E27" s="117" t="s">
        <v>76</v>
      </c>
      <c r="F27" s="163" t="s">
        <v>77</v>
      </c>
      <c r="G27" s="119"/>
      <c r="H27" s="120"/>
      <c r="I27" s="121"/>
      <c r="J27" s="121"/>
      <c r="K27" s="121"/>
      <c r="L27" s="121"/>
      <c r="M27" s="122"/>
    </row>
    <row r="28" spans="1:13" x14ac:dyDescent="0.4">
      <c r="A28" s="240"/>
      <c r="B28" s="186"/>
      <c r="C28" s="125" t="s">
        <v>829</v>
      </c>
      <c r="D28" s="126" t="s">
        <v>271</v>
      </c>
      <c r="E28" s="127" t="s">
        <v>76</v>
      </c>
      <c r="F28" s="98"/>
      <c r="G28" s="129"/>
      <c r="H28" s="130"/>
      <c r="I28" s="131"/>
      <c r="J28" s="131"/>
      <c r="K28" s="131"/>
      <c r="L28" s="131"/>
      <c r="M28" s="132"/>
    </row>
    <row r="29" spans="1:13" ht="19.5" thickBot="1" x14ac:dyDescent="0.45">
      <c r="A29" s="240"/>
      <c r="B29" s="186" t="s">
        <v>119</v>
      </c>
      <c r="C29" s="133" t="s">
        <v>830</v>
      </c>
      <c r="D29" s="144" t="s">
        <v>273</v>
      </c>
      <c r="E29" s="134" t="s">
        <v>76</v>
      </c>
      <c r="F29" s="187"/>
      <c r="G29" s="136"/>
      <c r="H29" s="130"/>
      <c r="I29" s="131"/>
      <c r="J29" s="131"/>
      <c r="K29" s="131"/>
      <c r="L29" s="131"/>
      <c r="M29" s="132"/>
    </row>
    <row r="30" spans="1:13" x14ac:dyDescent="0.4">
      <c r="A30" s="240"/>
      <c r="B30" s="186" t="s">
        <v>230</v>
      </c>
      <c r="C30" s="137" t="s">
        <v>831</v>
      </c>
      <c r="D30" s="138" t="s">
        <v>275</v>
      </c>
      <c r="E30" s="139" t="s">
        <v>76</v>
      </c>
      <c r="F30" s="90" t="s">
        <v>77</v>
      </c>
      <c r="G30" s="141"/>
      <c r="H30" s="130"/>
      <c r="I30" s="131"/>
      <c r="J30" s="131"/>
      <c r="K30" s="131"/>
      <c r="L30" s="131"/>
      <c r="M30" s="132"/>
    </row>
    <row r="31" spans="1:13" x14ac:dyDescent="0.4">
      <c r="A31" s="240"/>
      <c r="B31" s="186" t="s">
        <v>233</v>
      </c>
      <c r="C31" s="125" t="s">
        <v>832</v>
      </c>
      <c r="D31" s="126" t="s">
        <v>277</v>
      </c>
      <c r="E31" s="127" t="s">
        <v>76</v>
      </c>
      <c r="F31" s="98"/>
      <c r="G31" s="129"/>
      <c r="H31" s="130"/>
      <c r="I31" s="131"/>
      <c r="J31" s="131"/>
      <c r="K31" s="131"/>
      <c r="L31" s="131"/>
      <c r="M31" s="132"/>
    </row>
    <row r="32" spans="1:13" ht="19.5" thickBot="1" x14ac:dyDescent="0.45">
      <c r="A32" s="240"/>
      <c r="B32" s="186" t="s">
        <v>90</v>
      </c>
      <c r="C32" s="133" t="s">
        <v>833</v>
      </c>
      <c r="D32" s="144" t="s">
        <v>279</v>
      </c>
      <c r="E32" s="134" t="s">
        <v>76</v>
      </c>
      <c r="F32" s="187"/>
      <c r="G32" s="136"/>
      <c r="H32" s="130"/>
      <c r="I32" s="131"/>
      <c r="J32" s="131"/>
      <c r="K32" s="131"/>
      <c r="L32" s="131"/>
      <c r="M32" s="132"/>
    </row>
    <row r="33" spans="1:13" x14ac:dyDescent="0.4">
      <c r="A33" s="240"/>
      <c r="B33" s="186" t="s">
        <v>238</v>
      </c>
      <c r="C33" s="171" t="s">
        <v>834</v>
      </c>
      <c r="D33" s="116" t="s">
        <v>281</v>
      </c>
      <c r="E33" s="172" t="s">
        <v>76</v>
      </c>
      <c r="F33" s="98" t="s">
        <v>77</v>
      </c>
      <c r="G33" s="173"/>
      <c r="H33" s="130"/>
      <c r="I33" s="131"/>
      <c r="J33" s="131"/>
      <c r="K33" s="131"/>
      <c r="L33" s="131"/>
      <c r="M33" s="132"/>
    </row>
    <row r="34" spans="1:13" x14ac:dyDescent="0.4">
      <c r="A34" s="240"/>
      <c r="B34" s="186"/>
      <c r="C34" s="125" t="s">
        <v>835</v>
      </c>
      <c r="D34" s="126" t="s">
        <v>283</v>
      </c>
      <c r="E34" s="127" t="s">
        <v>76</v>
      </c>
      <c r="F34" s="98"/>
      <c r="G34" s="129"/>
      <c r="H34" s="130"/>
      <c r="I34" s="131"/>
      <c r="J34" s="131"/>
      <c r="K34" s="131"/>
      <c r="L34" s="131"/>
      <c r="M34" s="132"/>
    </row>
    <row r="35" spans="1:13" ht="19.5" thickBot="1" x14ac:dyDescent="0.45">
      <c r="A35" s="240"/>
      <c r="B35" s="186"/>
      <c r="C35" s="133" t="s">
        <v>836</v>
      </c>
      <c r="D35" s="144" t="s">
        <v>285</v>
      </c>
      <c r="E35" s="134" t="s">
        <v>76</v>
      </c>
      <c r="F35" s="187"/>
      <c r="G35" s="136"/>
      <c r="H35" s="130"/>
      <c r="I35" s="131"/>
      <c r="J35" s="131"/>
      <c r="K35" s="131"/>
      <c r="L35" s="131"/>
      <c r="M35" s="132"/>
    </row>
    <row r="36" spans="1:13" ht="19.5" thickBot="1" x14ac:dyDescent="0.45">
      <c r="A36" s="240"/>
      <c r="B36" s="193" t="s">
        <v>264</v>
      </c>
      <c r="C36" s="194" t="s">
        <v>265</v>
      </c>
      <c r="D36" s="195"/>
      <c r="E36" s="196" t="s">
        <v>266</v>
      </c>
      <c r="F36" s="196"/>
      <c r="G36" s="197"/>
      <c r="H36" s="198"/>
      <c r="I36" s="131"/>
      <c r="J36" s="131"/>
      <c r="K36" s="131"/>
      <c r="L36" s="131"/>
      <c r="M36" s="199"/>
    </row>
    <row r="37" spans="1:13" ht="19.5" thickBot="1" x14ac:dyDescent="0.45">
      <c r="A37" s="240"/>
      <c r="B37" s="188" t="s">
        <v>98</v>
      </c>
      <c r="C37" s="189"/>
      <c r="D37" s="189"/>
      <c r="E37" s="189"/>
      <c r="F37" s="190"/>
      <c r="G37" s="165">
        <f>SUM(G27:G36)</f>
        <v>0</v>
      </c>
      <c r="H37" s="191" t="str">
        <f>IF(G37&lt;80,"",IF(G37&gt;80,"※80KVAを超えています",""))</f>
        <v/>
      </c>
      <c r="I37" s="150"/>
      <c r="J37" s="150"/>
      <c r="K37" s="150"/>
      <c r="L37" s="150"/>
      <c r="M37" s="161"/>
    </row>
    <row r="38" spans="1:13" x14ac:dyDescent="0.4">
      <c r="A38" s="240"/>
      <c r="B38" s="216"/>
      <c r="C38" s="137" t="s">
        <v>837</v>
      </c>
      <c r="D38" s="138" t="s">
        <v>287</v>
      </c>
      <c r="E38" s="139" t="s">
        <v>76</v>
      </c>
      <c r="F38" s="90" t="s">
        <v>77</v>
      </c>
      <c r="G38" s="141"/>
      <c r="H38" s="130"/>
      <c r="I38" s="131"/>
      <c r="J38" s="131"/>
      <c r="K38" s="131"/>
      <c r="L38" s="131"/>
      <c r="M38" s="132"/>
    </row>
    <row r="39" spans="1:13" x14ac:dyDescent="0.4">
      <c r="A39" s="240"/>
      <c r="B39" s="186" t="s">
        <v>136</v>
      </c>
      <c r="C39" s="125" t="s">
        <v>838</v>
      </c>
      <c r="D39" s="126" t="s">
        <v>289</v>
      </c>
      <c r="E39" s="127" t="s">
        <v>76</v>
      </c>
      <c r="F39" s="98"/>
      <c r="G39" s="129"/>
      <c r="H39" s="130"/>
      <c r="I39" s="131"/>
      <c r="J39" s="131"/>
      <c r="K39" s="131"/>
      <c r="L39" s="131"/>
      <c r="M39" s="132"/>
    </row>
    <row r="40" spans="1:13" ht="19.5" thickBot="1" x14ac:dyDescent="0.45">
      <c r="A40" s="240"/>
      <c r="B40" s="186" t="s">
        <v>230</v>
      </c>
      <c r="C40" s="133" t="s">
        <v>839</v>
      </c>
      <c r="D40" s="144" t="s">
        <v>291</v>
      </c>
      <c r="E40" s="134" t="s">
        <v>76</v>
      </c>
      <c r="F40" s="187"/>
      <c r="G40" s="136"/>
      <c r="H40" s="130"/>
      <c r="I40" s="131"/>
      <c r="J40" s="131"/>
      <c r="K40" s="131"/>
      <c r="L40" s="131"/>
      <c r="M40" s="132"/>
    </row>
    <row r="41" spans="1:13" x14ac:dyDescent="0.4">
      <c r="A41" s="240"/>
      <c r="B41" s="186" t="s">
        <v>233</v>
      </c>
      <c r="C41" s="137" t="s">
        <v>840</v>
      </c>
      <c r="D41" s="138" t="s">
        <v>293</v>
      </c>
      <c r="E41" s="139" t="s">
        <v>76</v>
      </c>
      <c r="F41" s="90" t="s">
        <v>77</v>
      </c>
      <c r="G41" s="141"/>
      <c r="H41" s="130"/>
      <c r="I41" s="131"/>
      <c r="J41" s="131"/>
      <c r="K41" s="131"/>
      <c r="L41" s="131"/>
      <c r="M41" s="132"/>
    </row>
    <row r="42" spans="1:13" x14ac:dyDescent="0.4">
      <c r="A42" s="240"/>
      <c r="B42" s="186" t="s">
        <v>76</v>
      </c>
      <c r="C42" s="125" t="s">
        <v>841</v>
      </c>
      <c r="D42" s="126" t="s">
        <v>295</v>
      </c>
      <c r="E42" s="127" t="s">
        <v>76</v>
      </c>
      <c r="F42" s="98"/>
      <c r="G42" s="129"/>
      <c r="H42" s="130"/>
      <c r="I42" s="131"/>
      <c r="J42" s="131"/>
      <c r="K42" s="131"/>
      <c r="L42" s="131"/>
      <c r="M42" s="132"/>
    </row>
    <row r="43" spans="1:13" ht="19.5" thickBot="1" x14ac:dyDescent="0.45">
      <c r="A43" s="240"/>
      <c r="B43" s="186" t="s">
        <v>257</v>
      </c>
      <c r="C43" s="133" t="s">
        <v>842</v>
      </c>
      <c r="D43" s="144" t="s">
        <v>297</v>
      </c>
      <c r="E43" s="134" t="s">
        <v>76</v>
      </c>
      <c r="F43" s="187"/>
      <c r="G43" s="136"/>
      <c r="H43" s="130"/>
      <c r="I43" s="131"/>
      <c r="J43" s="131"/>
      <c r="K43" s="131"/>
      <c r="L43" s="131"/>
      <c r="M43" s="132"/>
    </row>
    <row r="44" spans="1:13" ht="19.5" thickBot="1" x14ac:dyDescent="0.45">
      <c r="A44" s="267"/>
      <c r="B44" s="201" t="s">
        <v>98</v>
      </c>
      <c r="C44" s="202"/>
      <c r="D44" s="202"/>
      <c r="E44" s="202"/>
      <c r="F44" s="203"/>
      <c r="G44" s="165">
        <f>SUM(G38:G43)</f>
        <v>0</v>
      </c>
      <c r="H44" s="191" t="str">
        <f>IF(G44&lt;80,"",IF(G44&gt;80,"※80KVAを超えています",""))</f>
        <v/>
      </c>
      <c r="I44" s="150"/>
      <c r="J44" s="150"/>
      <c r="K44" s="150"/>
      <c r="L44" s="150"/>
      <c r="M44" s="161"/>
    </row>
    <row r="45" spans="1:13" ht="19.5" thickTop="1" x14ac:dyDescent="0.4">
      <c r="A45" s="268" t="s">
        <v>843</v>
      </c>
      <c r="B45" s="220"/>
      <c r="C45" s="115" t="s">
        <v>844</v>
      </c>
      <c r="D45" s="166" t="s">
        <v>300</v>
      </c>
      <c r="E45" s="117" t="s">
        <v>76</v>
      </c>
      <c r="F45" s="163" t="s">
        <v>77</v>
      </c>
      <c r="G45" s="119"/>
      <c r="H45" s="120"/>
      <c r="I45" s="121"/>
      <c r="J45" s="121"/>
      <c r="K45" s="121"/>
      <c r="L45" s="121"/>
      <c r="M45" s="122"/>
    </row>
    <row r="46" spans="1:13" x14ac:dyDescent="0.4">
      <c r="A46" s="240"/>
      <c r="B46" s="143"/>
      <c r="C46" s="125" t="s">
        <v>845</v>
      </c>
      <c r="D46" s="126" t="s">
        <v>302</v>
      </c>
      <c r="E46" s="127" t="s">
        <v>76</v>
      </c>
      <c r="F46" s="98"/>
      <c r="G46" s="129"/>
      <c r="H46" s="130"/>
      <c r="I46" s="131"/>
      <c r="J46" s="131"/>
      <c r="K46" s="131"/>
      <c r="L46" s="131"/>
      <c r="M46" s="132"/>
    </row>
    <row r="47" spans="1:13" ht="19.5" thickBot="1" x14ac:dyDescent="0.45">
      <c r="A47" s="240"/>
      <c r="B47" s="216" t="s">
        <v>154</v>
      </c>
      <c r="C47" s="133" t="s">
        <v>846</v>
      </c>
      <c r="D47" s="144" t="s">
        <v>304</v>
      </c>
      <c r="E47" s="134" t="s">
        <v>76</v>
      </c>
      <c r="F47" s="187"/>
      <c r="G47" s="136"/>
      <c r="H47" s="130"/>
      <c r="I47" s="131"/>
      <c r="J47" s="131"/>
      <c r="K47" s="131"/>
      <c r="L47" s="131"/>
      <c r="M47" s="132"/>
    </row>
    <row r="48" spans="1:13" x14ac:dyDescent="0.4">
      <c r="A48" s="240"/>
      <c r="B48" s="216" t="s">
        <v>230</v>
      </c>
      <c r="C48" s="137" t="s">
        <v>847</v>
      </c>
      <c r="D48" s="138" t="s">
        <v>306</v>
      </c>
      <c r="E48" s="139" t="s">
        <v>76</v>
      </c>
      <c r="F48" s="90" t="s">
        <v>77</v>
      </c>
      <c r="G48" s="141"/>
      <c r="H48" s="130"/>
      <c r="I48" s="131"/>
      <c r="J48" s="131"/>
      <c r="K48" s="131"/>
      <c r="L48" s="131"/>
      <c r="M48" s="132"/>
    </row>
    <row r="49" spans="1:13" x14ac:dyDescent="0.4">
      <c r="A49" s="240"/>
      <c r="B49" s="216" t="s">
        <v>233</v>
      </c>
      <c r="C49" s="125" t="s">
        <v>848</v>
      </c>
      <c r="D49" s="126" t="s">
        <v>308</v>
      </c>
      <c r="E49" s="127" t="s">
        <v>76</v>
      </c>
      <c r="F49" s="98"/>
      <c r="G49" s="129"/>
      <c r="H49" s="130"/>
      <c r="I49" s="131"/>
      <c r="J49" s="131"/>
      <c r="K49" s="131"/>
      <c r="L49" s="131"/>
      <c r="M49" s="132"/>
    </row>
    <row r="50" spans="1:13" ht="19.5" thickBot="1" x14ac:dyDescent="0.45">
      <c r="A50" s="240"/>
      <c r="B50" s="216" t="s">
        <v>90</v>
      </c>
      <c r="C50" s="133" t="s">
        <v>849</v>
      </c>
      <c r="D50" s="144" t="s">
        <v>310</v>
      </c>
      <c r="E50" s="134" t="s">
        <v>76</v>
      </c>
      <c r="F50" s="187"/>
      <c r="G50" s="136"/>
      <c r="H50" s="130"/>
      <c r="I50" s="131"/>
      <c r="J50" s="131"/>
      <c r="K50" s="131"/>
      <c r="L50" s="131"/>
      <c r="M50" s="132"/>
    </row>
    <row r="51" spans="1:13" x14ac:dyDescent="0.4">
      <c r="A51" s="240"/>
      <c r="B51" s="216" t="s">
        <v>238</v>
      </c>
      <c r="C51" s="137" t="s">
        <v>850</v>
      </c>
      <c r="D51" s="116" t="s">
        <v>312</v>
      </c>
      <c r="E51" s="139" t="s">
        <v>76</v>
      </c>
      <c r="F51" s="90" t="s">
        <v>77</v>
      </c>
      <c r="G51" s="141"/>
      <c r="H51" s="130"/>
      <c r="I51" s="131"/>
      <c r="J51" s="131"/>
      <c r="K51" s="131"/>
      <c r="L51" s="131"/>
      <c r="M51" s="132"/>
    </row>
    <row r="52" spans="1:13" x14ac:dyDescent="0.4">
      <c r="A52" s="240"/>
      <c r="B52" s="218"/>
      <c r="C52" s="125" t="s">
        <v>851</v>
      </c>
      <c r="D52" s="126" t="s">
        <v>314</v>
      </c>
      <c r="E52" s="127" t="s">
        <v>76</v>
      </c>
      <c r="F52" s="98"/>
      <c r="G52" s="129"/>
      <c r="H52" s="130"/>
      <c r="I52" s="131"/>
      <c r="J52" s="131"/>
      <c r="K52" s="131"/>
      <c r="L52" s="131"/>
      <c r="M52" s="132"/>
    </row>
    <row r="53" spans="1:13" ht="19.5" thickBot="1" x14ac:dyDescent="0.45">
      <c r="A53" s="240"/>
      <c r="B53" s="218"/>
      <c r="C53" s="133" t="s">
        <v>852</v>
      </c>
      <c r="D53" s="144" t="s">
        <v>316</v>
      </c>
      <c r="E53" s="134" t="s">
        <v>76</v>
      </c>
      <c r="F53" s="187"/>
      <c r="G53" s="136"/>
      <c r="H53" s="130"/>
      <c r="I53" s="131"/>
      <c r="J53" s="131"/>
      <c r="K53" s="131"/>
      <c r="L53" s="131"/>
      <c r="M53" s="132"/>
    </row>
    <row r="54" spans="1:13" ht="19.5" thickBot="1" x14ac:dyDescent="0.45">
      <c r="A54" s="240"/>
      <c r="B54" s="188" t="s">
        <v>98</v>
      </c>
      <c r="C54" s="189"/>
      <c r="D54" s="189"/>
      <c r="E54" s="189"/>
      <c r="F54" s="190"/>
      <c r="G54" s="165">
        <f>SUM(G45:G53)</f>
        <v>0</v>
      </c>
      <c r="H54" s="191" t="str">
        <f>IF(G54&lt;80,"",IF(G54&gt;80,"※80KVAを超えています",""))</f>
        <v/>
      </c>
      <c r="I54" s="150"/>
      <c r="J54" s="150"/>
      <c r="K54" s="150"/>
      <c r="L54" s="150"/>
      <c r="M54" s="161"/>
    </row>
    <row r="55" spans="1:13" x14ac:dyDescent="0.4">
      <c r="A55" s="240"/>
      <c r="B55" s="219"/>
      <c r="C55" s="137" t="s">
        <v>853</v>
      </c>
      <c r="D55" s="138" t="s">
        <v>318</v>
      </c>
      <c r="E55" s="139" t="s">
        <v>76</v>
      </c>
      <c r="F55" s="90" t="s">
        <v>77</v>
      </c>
      <c r="G55" s="141"/>
      <c r="H55" s="130"/>
      <c r="I55" s="131"/>
      <c r="J55" s="131"/>
      <c r="K55" s="131"/>
      <c r="L55" s="131"/>
      <c r="M55" s="132"/>
    </row>
    <row r="56" spans="1:13" x14ac:dyDescent="0.4">
      <c r="A56" s="240"/>
      <c r="B56" s="218"/>
      <c r="C56" s="125" t="s">
        <v>854</v>
      </c>
      <c r="D56" s="126" t="s">
        <v>320</v>
      </c>
      <c r="E56" s="127" t="s">
        <v>76</v>
      </c>
      <c r="F56" s="98"/>
      <c r="G56" s="129"/>
      <c r="H56" s="130"/>
      <c r="I56" s="131"/>
      <c r="J56" s="131"/>
      <c r="K56" s="131"/>
      <c r="L56" s="131"/>
      <c r="M56" s="132"/>
    </row>
    <row r="57" spans="1:13" ht="19.5" thickBot="1" x14ac:dyDescent="0.45">
      <c r="A57" s="240"/>
      <c r="B57" s="216" t="s">
        <v>171</v>
      </c>
      <c r="C57" s="133" t="s">
        <v>855</v>
      </c>
      <c r="D57" s="144" t="s">
        <v>322</v>
      </c>
      <c r="E57" s="134" t="s">
        <v>76</v>
      </c>
      <c r="F57" s="187"/>
      <c r="G57" s="136"/>
      <c r="H57" s="130"/>
      <c r="I57" s="131"/>
      <c r="J57" s="131"/>
      <c r="K57" s="131"/>
      <c r="L57" s="131"/>
      <c r="M57" s="132"/>
    </row>
    <row r="58" spans="1:13" x14ac:dyDescent="0.4">
      <c r="A58" s="240"/>
      <c r="B58" s="216" t="s">
        <v>230</v>
      </c>
      <c r="C58" s="137" t="s">
        <v>856</v>
      </c>
      <c r="D58" s="138" t="s">
        <v>324</v>
      </c>
      <c r="E58" s="139" t="s">
        <v>76</v>
      </c>
      <c r="F58" s="90" t="s">
        <v>77</v>
      </c>
      <c r="G58" s="141"/>
      <c r="H58" s="130"/>
      <c r="I58" s="131"/>
      <c r="J58" s="131"/>
      <c r="K58" s="131"/>
      <c r="L58" s="131"/>
      <c r="M58" s="132"/>
    </row>
    <row r="59" spans="1:13" x14ac:dyDescent="0.4">
      <c r="A59" s="240"/>
      <c r="B59" s="216" t="s">
        <v>233</v>
      </c>
      <c r="C59" s="125" t="s">
        <v>857</v>
      </c>
      <c r="D59" s="126" t="s">
        <v>326</v>
      </c>
      <c r="E59" s="127" t="s">
        <v>76</v>
      </c>
      <c r="F59" s="98"/>
      <c r="G59" s="129"/>
      <c r="H59" s="130"/>
      <c r="I59" s="131"/>
      <c r="J59" s="131"/>
      <c r="K59" s="131"/>
      <c r="L59" s="131"/>
      <c r="M59" s="132"/>
    </row>
    <row r="60" spans="1:13" ht="19.5" thickBot="1" x14ac:dyDescent="0.45">
      <c r="A60" s="240"/>
      <c r="B60" s="216" t="s">
        <v>76</v>
      </c>
      <c r="C60" s="133" t="s">
        <v>858</v>
      </c>
      <c r="D60" s="144" t="s">
        <v>328</v>
      </c>
      <c r="E60" s="134" t="s">
        <v>76</v>
      </c>
      <c r="F60" s="187"/>
      <c r="G60" s="136"/>
      <c r="H60" s="130"/>
      <c r="I60" s="131"/>
      <c r="J60" s="131"/>
      <c r="K60" s="131"/>
      <c r="L60" s="131"/>
      <c r="M60" s="132"/>
    </row>
    <row r="61" spans="1:13" x14ac:dyDescent="0.4">
      <c r="A61" s="240"/>
      <c r="B61" s="216" t="s">
        <v>257</v>
      </c>
      <c r="C61" s="137" t="s">
        <v>859</v>
      </c>
      <c r="D61" s="138" t="s">
        <v>330</v>
      </c>
      <c r="E61" s="139" t="s">
        <v>76</v>
      </c>
      <c r="F61" s="90" t="s">
        <v>77</v>
      </c>
      <c r="G61" s="141"/>
      <c r="H61" s="130"/>
      <c r="I61" s="131"/>
      <c r="J61" s="131"/>
      <c r="K61" s="131"/>
      <c r="L61" s="131"/>
      <c r="M61" s="132"/>
    </row>
    <row r="62" spans="1:13" x14ac:dyDescent="0.4">
      <c r="A62" s="240"/>
      <c r="B62" s="218"/>
      <c r="C62" s="125" t="s">
        <v>860</v>
      </c>
      <c r="D62" s="126" t="s">
        <v>332</v>
      </c>
      <c r="E62" s="127" t="s">
        <v>76</v>
      </c>
      <c r="F62" s="98"/>
      <c r="G62" s="129"/>
      <c r="H62" s="130"/>
      <c r="I62" s="131"/>
      <c r="J62" s="131"/>
      <c r="K62" s="131"/>
      <c r="L62" s="131"/>
      <c r="M62" s="132"/>
    </row>
    <row r="63" spans="1:13" ht="19.5" thickBot="1" x14ac:dyDescent="0.45">
      <c r="A63" s="240"/>
      <c r="B63" s="218"/>
      <c r="C63" s="133" t="s">
        <v>861</v>
      </c>
      <c r="D63" s="144" t="s">
        <v>334</v>
      </c>
      <c r="E63" s="134" t="s">
        <v>76</v>
      </c>
      <c r="F63" s="187"/>
      <c r="G63" s="136"/>
      <c r="H63" s="130"/>
      <c r="I63" s="131"/>
      <c r="J63" s="131"/>
      <c r="K63" s="131"/>
      <c r="L63" s="131"/>
      <c r="M63" s="132"/>
    </row>
    <row r="64" spans="1:13" ht="19.5" thickBot="1" x14ac:dyDescent="0.45">
      <c r="A64" s="240"/>
      <c r="B64" s="193" t="s">
        <v>264</v>
      </c>
      <c r="C64" s="194" t="s">
        <v>265</v>
      </c>
      <c r="D64" s="195"/>
      <c r="E64" s="196" t="s">
        <v>266</v>
      </c>
      <c r="F64" s="196"/>
      <c r="G64" s="197"/>
      <c r="H64" s="198"/>
      <c r="I64" s="131"/>
      <c r="J64" s="131"/>
      <c r="K64" s="131"/>
      <c r="L64" s="131"/>
      <c r="M64" s="199"/>
    </row>
    <row r="65" spans="1:13" ht="19.5" thickBot="1" x14ac:dyDescent="0.45">
      <c r="A65" s="267"/>
      <c r="B65" s="201" t="s">
        <v>98</v>
      </c>
      <c r="C65" s="202"/>
      <c r="D65" s="202"/>
      <c r="E65" s="202"/>
      <c r="F65" s="203"/>
      <c r="G65" s="160">
        <f>SUM(G55:G64)</f>
        <v>0</v>
      </c>
      <c r="H65" s="204" t="str">
        <f>IF(G65&lt;80,"",IF(G65&gt;80,"※80KVAを超えています",""))</f>
        <v/>
      </c>
      <c r="I65" s="168"/>
      <c r="J65" s="168"/>
      <c r="K65" s="168"/>
      <c r="L65" s="168"/>
      <c r="M65" s="169"/>
    </row>
    <row r="66" spans="1:13" ht="19.5" thickTop="1" x14ac:dyDescent="0.4">
      <c r="A66" s="265" t="s">
        <v>862</v>
      </c>
      <c r="B66" s="220"/>
      <c r="C66" s="171" t="s">
        <v>863</v>
      </c>
      <c r="D66" s="166" t="s">
        <v>337</v>
      </c>
      <c r="E66" s="172" t="s">
        <v>76</v>
      </c>
      <c r="F66" s="98" t="s">
        <v>77</v>
      </c>
      <c r="G66" s="173"/>
      <c r="H66" s="153"/>
      <c r="I66" s="154"/>
      <c r="J66" s="154"/>
      <c r="K66" s="154"/>
      <c r="L66" s="154"/>
      <c r="M66" s="155"/>
    </row>
    <row r="67" spans="1:13" x14ac:dyDescent="0.4">
      <c r="A67" s="240"/>
      <c r="B67" s="216"/>
      <c r="C67" s="125" t="s">
        <v>864</v>
      </c>
      <c r="D67" s="126" t="s">
        <v>339</v>
      </c>
      <c r="E67" s="127" t="s">
        <v>76</v>
      </c>
      <c r="F67" s="98"/>
      <c r="G67" s="129"/>
      <c r="H67" s="130"/>
      <c r="I67" s="131"/>
      <c r="J67" s="131"/>
      <c r="K67" s="131"/>
      <c r="L67" s="131"/>
      <c r="M67" s="132"/>
    </row>
    <row r="68" spans="1:13" ht="19.5" thickBot="1" x14ac:dyDescent="0.45">
      <c r="A68" s="240"/>
      <c r="B68" s="216" t="s">
        <v>189</v>
      </c>
      <c r="C68" s="133" t="s">
        <v>865</v>
      </c>
      <c r="D68" s="144" t="s">
        <v>341</v>
      </c>
      <c r="E68" s="134" t="s">
        <v>76</v>
      </c>
      <c r="F68" s="187"/>
      <c r="G68" s="136"/>
      <c r="H68" s="130"/>
      <c r="I68" s="131"/>
      <c r="J68" s="131"/>
      <c r="K68" s="131"/>
      <c r="L68" s="131"/>
      <c r="M68" s="132"/>
    </row>
    <row r="69" spans="1:13" x14ac:dyDescent="0.4">
      <c r="A69" s="240"/>
      <c r="B69" s="216" t="s">
        <v>230</v>
      </c>
      <c r="C69" s="137" t="s">
        <v>866</v>
      </c>
      <c r="D69" s="138" t="s">
        <v>343</v>
      </c>
      <c r="E69" s="139" t="s">
        <v>76</v>
      </c>
      <c r="F69" s="90" t="s">
        <v>77</v>
      </c>
      <c r="G69" s="141"/>
      <c r="H69" s="130"/>
      <c r="I69" s="131"/>
      <c r="J69" s="131"/>
      <c r="K69" s="131"/>
      <c r="L69" s="131"/>
      <c r="M69" s="132"/>
    </row>
    <row r="70" spans="1:13" x14ac:dyDescent="0.4">
      <c r="A70" s="240"/>
      <c r="B70" s="216" t="s">
        <v>233</v>
      </c>
      <c r="C70" s="125" t="s">
        <v>867</v>
      </c>
      <c r="D70" s="126" t="s">
        <v>345</v>
      </c>
      <c r="E70" s="127" t="s">
        <v>76</v>
      </c>
      <c r="F70" s="98"/>
      <c r="G70" s="129"/>
      <c r="H70" s="130"/>
      <c r="I70" s="131"/>
      <c r="J70" s="131"/>
      <c r="K70" s="131"/>
      <c r="L70" s="131"/>
      <c r="M70" s="132"/>
    </row>
    <row r="71" spans="1:13" ht="19.5" thickBot="1" x14ac:dyDescent="0.45">
      <c r="A71" s="240"/>
      <c r="B71" s="216" t="s">
        <v>90</v>
      </c>
      <c r="C71" s="133" t="s">
        <v>868</v>
      </c>
      <c r="D71" s="144" t="s">
        <v>347</v>
      </c>
      <c r="E71" s="134" t="s">
        <v>76</v>
      </c>
      <c r="F71" s="187"/>
      <c r="G71" s="136"/>
      <c r="H71" s="130"/>
      <c r="I71" s="131"/>
      <c r="J71" s="131"/>
      <c r="K71" s="131"/>
      <c r="L71" s="131"/>
      <c r="M71" s="132"/>
    </row>
    <row r="72" spans="1:13" x14ac:dyDescent="0.4">
      <c r="A72" s="240"/>
      <c r="B72" s="216" t="s">
        <v>238</v>
      </c>
      <c r="C72" s="137" t="s">
        <v>869</v>
      </c>
      <c r="D72" s="138" t="s">
        <v>349</v>
      </c>
      <c r="E72" s="139" t="s">
        <v>76</v>
      </c>
      <c r="F72" s="90" t="s">
        <v>77</v>
      </c>
      <c r="G72" s="141"/>
      <c r="H72" s="130"/>
      <c r="I72" s="131"/>
      <c r="J72" s="131"/>
      <c r="K72" s="131"/>
      <c r="L72" s="131"/>
      <c r="M72" s="132"/>
    </row>
    <row r="73" spans="1:13" x14ac:dyDescent="0.4">
      <c r="A73" s="240"/>
      <c r="B73" s="186"/>
      <c r="C73" s="125" t="s">
        <v>870</v>
      </c>
      <c r="D73" s="126" t="s">
        <v>351</v>
      </c>
      <c r="E73" s="127" t="s">
        <v>76</v>
      </c>
      <c r="F73" s="98"/>
      <c r="G73" s="129"/>
      <c r="H73" s="130"/>
      <c r="I73" s="131"/>
      <c r="J73" s="131"/>
      <c r="K73" s="131"/>
      <c r="L73" s="131"/>
      <c r="M73" s="132"/>
    </row>
    <row r="74" spans="1:13" ht="19.5" thickBot="1" x14ac:dyDescent="0.45">
      <c r="A74" s="240"/>
      <c r="B74" s="186"/>
      <c r="C74" s="133" t="s">
        <v>871</v>
      </c>
      <c r="D74" s="144" t="s">
        <v>353</v>
      </c>
      <c r="E74" s="134" t="s">
        <v>76</v>
      </c>
      <c r="F74" s="187"/>
      <c r="G74" s="136"/>
      <c r="H74" s="130"/>
      <c r="I74" s="131"/>
      <c r="J74" s="131"/>
      <c r="K74" s="131"/>
      <c r="L74" s="131"/>
      <c r="M74" s="132"/>
    </row>
    <row r="75" spans="1:13" ht="19.5" thickBot="1" x14ac:dyDescent="0.45">
      <c r="A75" s="240"/>
      <c r="B75" s="193" t="s">
        <v>264</v>
      </c>
      <c r="C75" s="194" t="s">
        <v>265</v>
      </c>
      <c r="D75" s="195"/>
      <c r="E75" s="196" t="s">
        <v>266</v>
      </c>
      <c r="F75" s="196"/>
      <c r="G75" s="197"/>
      <c r="H75" s="198"/>
      <c r="I75" s="131"/>
      <c r="J75" s="131"/>
      <c r="K75" s="131"/>
      <c r="L75" s="131"/>
      <c r="M75" s="199"/>
    </row>
    <row r="76" spans="1:13" ht="19.5" thickBot="1" x14ac:dyDescent="0.45">
      <c r="A76" s="240"/>
      <c r="B76" s="188" t="s">
        <v>98</v>
      </c>
      <c r="C76" s="189"/>
      <c r="D76" s="189"/>
      <c r="E76" s="189"/>
      <c r="F76" s="190"/>
      <c r="G76" s="165">
        <f>SUM(G66:G75)</f>
        <v>0</v>
      </c>
      <c r="H76" s="191" t="str">
        <f>IF(G76&lt;80,"",IF(G76&gt;80,"※80KVAを超えています",""))</f>
        <v/>
      </c>
      <c r="I76" s="150"/>
      <c r="J76" s="150"/>
      <c r="K76" s="150"/>
      <c r="L76" s="150"/>
      <c r="M76" s="161"/>
    </row>
    <row r="77" spans="1:13" x14ac:dyDescent="0.4">
      <c r="A77" s="240"/>
      <c r="B77" s="216"/>
      <c r="C77" s="137" t="s">
        <v>872</v>
      </c>
      <c r="D77" s="138" t="s">
        <v>355</v>
      </c>
      <c r="E77" s="139" t="s">
        <v>76</v>
      </c>
      <c r="F77" s="90" t="s">
        <v>77</v>
      </c>
      <c r="G77" s="141"/>
      <c r="H77" s="130"/>
      <c r="I77" s="131"/>
      <c r="J77" s="131"/>
      <c r="K77" s="131"/>
      <c r="L77" s="131"/>
      <c r="M77" s="132"/>
    </row>
    <row r="78" spans="1:13" x14ac:dyDescent="0.4">
      <c r="A78" s="240"/>
      <c r="B78" s="216" t="s">
        <v>206</v>
      </c>
      <c r="C78" s="125" t="s">
        <v>873</v>
      </c>
      <c r="D78" s="126" t="s">
        <v>357</v>
      </c>
      <c r="E78" s="127" t="s">
        <v>76</v>
      </c>
      <c r="F78" s="98"/>
      <c r="G78" s="129"/>
      <c r="H78" s="130"/>
      <c r="I78" s="131"/>
      <c r="J78" s="131"/>
      <c r="K78" s="131"/>
      <c r="L78" s="131"/>
      <c r="M78" s="132"/>
    </row>
    <row r="79" spans="1:13" ht="19.5" thickBot="1" x14ac:dyDescent="0.45">
      <c r="A79" s="240"/>
      <c r="B79" s="216" t="s">
        <v>230</v>
      </c>
      <c r="C79" s="133" t="s">
        <v>874</v>
      </c>
      <c r="D79" s="144" t="s">
        <v>359</v>
      </c>
      <c r="E79" s="134" t="s">
        <v>76</v>
      </c>
      <c r="F79" s="187"/>
      <c r="G79" s="136"/>
      <c r="H79" s="130"/>
      <c r="I79" s="131"/>
      <c r="J79" s="131"/>
      <c r="K79" s="131"/>
      <c r="L79" s="131"/>
      <c r="M79" s="132"/>
    </row>
    <row r="80" spans="1:13" x14ac:dyDescent="0.4">
      <c r="A80" s="240"/>
      <c r="B80" s="216" t="s">
        <v>233</v>
      </c>
      <c r="C80" s="137" t="s">
        <v>875</v>
      </c>
      <c r="D80" s="138" t="s">
        <v>361</v>
      </c>
      <c r="E80" s="139" t="s">
        <v>76</v>
      </c>
      <c r="F80" s="90" t="s">
        <v>77</v>
      </c>
      <c r="G80" s="141"/>
      <c r="H80" s="130"/>
      <c r="I80" s="131"/>
      <c r="J80" s="131"/>
      <c r="K80" s="131"/>
      <c r="L80" s="131"/>
      <c r="M80" s="132"/>
    </row>
    <row r="81" spans="1:13" x14ac:dyDescent="0.4">
      <c r="A81" s="240"/>
      <c r="B81" s="216" t="s">
        <v>76</v>
      </c>
      <c r="C81" s="125" t="s">
        <v>876</v>
      </c>
      <c r="D81" s="126" t="s">
        <v>363</v>
      </c>
      <c r="E81" s="127" t="s">
        <v>76</v>
      </c>
      <c r="F81" s="98"/>
      <c r="G81" s="129"/>
      <c r="H81" s="130"/>
      <c r="I81" s="131"/>
      <c r="J81" s="131"/>
      <c r="K81" s="131"/>
      <c r="L81" s="131"/>
      <c r="M81" s="132"/>
    </row>
    <row r="82" spans="1:13" ht="19.5" thickBot="1" x14ac:dyDescent="0.45">
      <c r="A82" s="240"/>
      <c r="B82" s="216" t="s">
        <v>257</v>
      </c>
      <c r="C82" s="133" t="s">
        <v>877</v>
      </c>
      <c r="D82" s="144" t="s">
        <v>365</v>
      </c>
      <c r="E82" s="134" t="s">
        <v>76</v>
      </c>
      <c r="F82" s="187"/>
      <c r="G82" s="136"/>
      <c r="H82" s="130"/>
      <c r="I82" s="131"/>
      <c r="J82" s="131"/>
      <c r="K82" s="131"/>
      <c r="L82" s="131"/>
      <c r="M82" s="132"/>
    </row>
    <row r="83" spans="1:13" ht="19.5" thickBot="1" x14ac:dyDescent="0.45">
      <c r="A83" s="269"/>
      <c r="B83" s="188" t="s">
        <v>98</v>
      </c>
      <c r="C83" s="189"/>
      <c r="D83" s="189"/>
      <c r="E83" s="189"/>
      <c r="F83" s="190"/>
      <c r="G83" s="165">
        <f>SUM(G77:G82)</f>
        <v>0</v>
      </c>
      <c r="H83" s="175" t="str">
        <f>IF(G83&lt;80,"",IF(G83&gt;80,"※80KVAを超えています",""))</f>
        <v/>
      </c>
      <c r="I83" s="176"/>
      <c r="J83" s="176"/>
      <c r="K83" s="176"/>
      <c r="L83" s="176"/>
      <c r="M83" s="177"/>
    </row>
    <row r="85" spans="1:13" x14ac:dyDescent="0.4">
      <c r="F85" s="179" t="s">
        <v>221</v>
      </c>
      <c r="G85" s="180">
        <f>G15+G26+G37+G44+G54+G65+G76+G83</f>
        <v>0</v>
      </c>
    </row>
  </sheetData>
  <mergeCells count="58">
    <mergeCell ref="H76:M76"/>
    <mergeCell ref="F77:F79"/>
    <mergeCell ref="F80:F82"/>
    <mergeCell ref="B83:F83"/>
    <mergeCell ref="H83:M83"/>
    <mergeCell ref="J1:M1"/>
    <mergeCell ref="A66:A83"/>
    <mergeCell ref="F66:F68"/>
    <mergeCell ref="F69:F71"/>
    <mergeCell ref="F72:F74"/>
    <mergeCell ref="C75:D75"/>
    <mergeCell ref="B76:F76"/>
    <mergeCell ref="H54:M54"/>
    <mergeCell ref="F55:F57"/>
    <mergeCell ref="F58:F60"/>
    <mergeCell ref="F61:F63"/>
    <mergeCell ref="C64:D64"/>
    <mergeCell ref="B65:F65"/>
    <mergeCell ref="H65:M65"/>
    <mergeCell ref="H37:M37"/>
    <mergeCell ref="F38:F40"/>
    <mergeCell ref="F41:F43"/>
    <mergeCell ref="B44:F44"/>
    <mergeCell ref="H44:M44"/>
    <mergeCell ref="A45:A65"/>
    <mergeCell ref="F45:F47"/>
    <mergeCell ref="F48:F50"/>
    <mergeCell ref="F51:F53"/>
    <mergeCell ref="B54:F54"/>
    <mergeCell ref="A27:A44"/>
    <mergeCell ref="F27:F29"/>
    <mergeCell ref="F30:F32"/>
    <mergeCell ref="F33:F35"/>
    <mergeCell ref="C36:D36"/>
    <mergeCell ref="B37:F37"/>
    <mergeCell ref="H15:M15"/>
    <mergeCell ref="F16:F18"/>
    <mergeCell ref="F19:F21"/>
    <mergeCell ref="F22:F24"/>
    <mergeCell ref="C25:D25"/>
    <mergeCell ref="B26:F26"/>
    <mergeCell ref="H26:M26"/>
    <mergeCell ref="F3:F5"/>
    <mergeCell ref="G3:G5"/>
    <mergeCell ref="H3:M3"/>
    <mergeCell ref="H4:J4"/>
    <mergeCell ref="K4:M4"/>
    <mergeCell ref="A6:A26"/>
    <mergeCell ref="F6:F8"/>
    <mergeCell ref="F9:F11"/>
    <mergeCell ref="F12:F14"/>
    <mergeCell ref="B15:F15"/>
    <mergeCell ref="A1:B1"/>
    <mergeCell ref="A3:A5"/>
    <mergeCell ref="B3:B5"/>
    <mergeCell ref="C3:C5"/>
    <mergeCell ref="D3:D5"/>
    <mergeCell ref="E3:E5"/>
  </mergeCells>
  <phoneticPr fontId="3"/>
  <conditionalFormatting sqref="G15 G26 G54 G65 G76 G83 G37 G44">
    <cfRule type="cellIs" dxfId="8" priority="1" operator="greaterThan">
      <formula>80</formula>
    </cfRule>
    <cfRule type="cellIs" dxfId="7" priority="2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07AAB-B689-408D-B665-9BD066B199A9}">
  <sheetPr>
    <pageSetUpPr fitToPage="1"/>
  </sheetPr>
  <dimension ref="A1:M33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6" width="10" style="83" customWidth="1"/>
    <col min="7" max="7" width="10" style="84" customWidth="1"/>
    <col min="8" max="13" width="8.375" style="84" customWidth="1"/>
    <col min="14" max="16384" width="8.625" style="87"/>
  </cols>
  <sheetData>
    <row r="1" spans="1:13" ht="25.5" x14ac:dyDescent="0.4">
      <c r="A1" s="181" t="s">
        <v>878</v>
      </c>
      <c r="B1" s="181"/>
      <c r="C1" s="83" t="s">
        <v>909</v>
      </c>
      <c r="D1" s="182"/>
      <c r="E1" s="182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x14ac:dyDescent="0.4">
      <c r="A3" s="89" t="s">
        <v>57</v>
      </c>
      <c r="B3" s="90" t="s">
        <v>58</v>
      </c>
      <c r="C3" s="91" t="s">
        <v>59</v>
      </c>
      <c r="D3" s="92" t="s">
        <v>60</v>
      </c>
      <c r="E3" s="91" t="s">
        <v>61</v>
      </c>
      <c r="F3" s="91" t="s">
        <v>62</v>
      </c>
      <c r="G3" s="93" t="s">
        <v>63</v>
      </c>
      <c r="H3" s="94" t="s">
        <v>64</v>
      </c>
      <c r="I3" s="95"/>
      <c r="J3" s="95"/>
      <c r="K3" s="95"/>
      <c r="L3" s="95"/>
      <c r="M3" s="96"/>
    </row>
    <row r="4" spans="1:13" x14ac:dyDescent="0.4">
      <c r="A4" s="97"/>
      <c r="B4" s="98"/>
      <c r="C4" s="99"/>
      <c r="D4" s="99"/>
      <c r="E4" s="99"/>
      <c r="F4" s="99"/>
      <c r="G4" s="100"/>
      <c r="H4" s="101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105"/>
      <c r="B5" s="106"/>
      <c r="C5" s="107"/>
      <c r="D5" s="108"/>
      <c r="E5" s="107"/>
      <c r="F5" s="107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229" t="s">
        <v>367</v>
      </c>
      <c r="B6" s="227" t="s">
        <v>879</v>
      </c>
      <c r="C6" s="171" t="s">
        <v>880</v>
      </c>
      <c r="D6" s="116" t="s">
        <v>370</v>
      </c>
      <c r="E6" s="172" t="s">
        <v>371</v>
      </c>
      <c r="F6" s="228" t="s">
        <v>372</v>
      </c>
      <c r="G6" s="173"/>
      <c r="H6" s="153"/>
      <c r="I6" s="154"/>
      <c r="J6" s="154"/>
      <c r="K6" s="154"/>
      <c r="L6" s="154"/>
      <c r="M6" s="155"/>
    </row>
    <row r="7" spans="1:13" x14ac:dyDescent="0.4">
      <c r="A7" s="229"/>
      <c r="B7" s="227" t="s">
        <v>881</v>
      </c>
      <c r="C7" s="125" t="s">
        <v>882</v>
      </c>
      <c r="D7" s="126" t="s">
        <v>375</v>
      </c>
      <c r="E7" s="127" t="s">
        <v>371</v>
      </c>
      <c r="F7" s="230" t="s">
        <v>372</v>
      </c>
      <c r="G7" s="129"/>
      <c r="H7" s="130"/>
      <c r="I7" s="131"/>
      <c r="J7" s="131"/>
      <c r="K7" s="131"/>
      <c r="L7" s="131"/>
      <c r="M7" s="132"/>
    </row>
    <row r="8" spans="1:13" x14ac:dyDescent="0.4">
      <c r="A8" s="229"/>
      <c r="B8" s="231" t="s">
        <v>81</v>
      </c>
      <c r="C8" s="125" t="s">
        <v>883</v>
      </c>
      <c r="D8" s="126" t="s">
        <v>377</v>
      </c>
      <c r="E8" s="127" t="s">
        <v>371</v>
      </c>
      <c r="F8" s="232" t="s">
        <v>372</v>
      </c>
      <c r="G8" s="129"/>
      <c r="H8" s="130"/>
      <c r="I8" s="131"/>
      <c r="J8" s="131"/>
      <c r="K8" s="131"/>
      <c r="L8" s="131"/>
      <c r="M8" s="132"/>
    </row>
    <row r="9" spans="1:13" x14ac:dyDescent="0.4">
      <c r="A9" s="229"/>
      <c r="B9" s="231" t="s">
        <v>84</v>
      </c>
      <c r="C9" s="171" t="s">
        <v>884</v>
      </c>
      <c r="D9" s="116" t="s">
        <v>123</v>
      </c>
      <c r="E9" s="172" t="s">
        <v>371</v>
      </c>
      <c r="F9" s="228" t="s">
        <v>372</v>
      </c>
      <c r="G9" s="173"/>
      <c r="H9" s="130"/>
      <c r="I9" s="131"/>
      <c r="J9" s="131"/>
      <c r="K9" s="131"/>
      <c r="L9" s="131"/>
      <c r="M9" s="132"/>
    </row>
    <row r="10" spans="1:13" x14ac:dyDescent="0.4">
      <c r="A10" s="229"/>
      <c r="B10" s="231" t="s">
        <v>76</v>
      </c>
      <c r="C10" s="125" t="s">
        <v>885</v>
      </c>
      <c r="D10" s="126" t="s">
        <v>131</v>
      </c>
      <c r="E10" s="127" t="s">
        <v>371</v>
      </c>
      <c r="F10" s="230" t="s">
        <v>372</v>
      </c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229"/>
      <c r="B11" s="231" t="s">
        <v>380</v>
      </c>
      <c r="C11" s="133" t="s">
        <v>886</v>
      </c>
      <c r="D11" s="144" t="s">
        <v>140</v>
      </c>
      <c r="E11" s="134" t="s">
        <v>371</v>
      </c>
      <c r="F11" s="233" t="s">
        <v>372</v>
      </c>
      <c r="G11" s="136"/>
      <c r="H11" s="210"/>
      <c r="I11" s="131"/>
      <c r="J11" s="131"/>
      <c r="K11" s="131"/>
      <c r="L11" s="131"/>
      <c r="M11" s="132"/>
    </row>
    <row r="12" spans="1:13" ht="19.5" thickBot="1" x14ac:dyDescent="0.45">
      <c r="A12" s="229"/>
      <c r="B12" s="234" t="s">
        <v>98</v>
      </c>
      <c r="C12" s="234"/>
      <c r="D12" s="234"/>
      <c r="E12" s="234"/>
      <c r="F12" s="235"/>
      <c r="G12" s="280">
        <f>SUM(G6:G11)</f>
        <v>0</v>
      </c>
      <c r="H12" s="237" t="str">
        <f>IF(G12&lt;62.5,"",IF(G12&gt;62.5,"※62.5KVAを超えています",""))</f>
        <v/>
      </c>
      <c r="I12" s="238"/>
      <c r="J12" s="238"/>
      <c r="K12" s="238"/>
      <c r="L12" s="238"/>
      <c r="M12" s="239"/>
    </row>
    <row r="13" spans="1:13" x14ac:dyDescent="0.4">
      <c r="A13" s="240"/>
      <c r="B13" s="241" t="s">
        <v>887</v>
      </c>
      <c r="C13" s="137" t="s">
        <v>888</v>
      </c>
      <c r="D13" s="138" t="s">
        <v>193</v>
      </c>
      <c r="E13" s="139" t="s">
        <v>371</v>
      </c>
      <c r="F13" s="242" t="s">
        <v>372</v>
      </c>
      <c r="G13" s="141"/>
      <c r="H13" s="153"/>
      <c r="I13" s="154"/>
      <c r="J13" s="154"/>
      <c r="K13" s="154"/>
      <c r="L13" s="154"/>
      <c r="M13" s="155"/>
    </row>
    <row r="14" spans="1:13" x14ac:dyDescent="0.4">
      <c r="A14" s="240"/>
      <c r="B14" s="243" t="s">
        <v>889</v>
      </c>
      <c r="C14" s="125" t="s">
        <v>890</v>
      </c>
      <c r="D14" s="126" t="s">
        <v>201</v>
      </c>
      <c r="E14" s="127" t="s">
        <v>371</v>
      </c>
      <c r="F14" s="232" t="s">
        <v>372</v>
      </c>
      <c r="G14" s="129"/>
      <c r="H14" s="130"/>
      <c r="I14" s="131"/>
      <c r="J14" s="131"/>
      <c r="K14" s="131"/>
      <c r="L14" s="131"/>
      <c r="M14" s="132"/>
    </row>
    <row r="15" spans="1:13" x14ac:dyDescent="0.4">
      <c r="A15" s="240"/>
      <c r="B15" s="186" t="s">
        <v>81</v>
      </c>
      <c r="C15" s="125" t="s">
        <v>891</v>
      </c>
      <c r="D15" s="126" t="s">
        <v>210</v>
      </c>
      <c r="E15" s="127" t="s">
        <v>371</v>
      </c>
      <c r="F15" s="232" t="s">
        <v>372</v>
      </c>
      <c r="G15" s="129"/>
      <c r="H15" s="130"/>
      <c r="I15" s="131"/>
      <c r="J15" s="131"/>
      <c r="K15" s="131"/>
      <c r="L15" s="131"/>
      <c r="M15" s="132"/>
    </row>
    <row r="16" spans="1:13" x14ac:dyDescent="0.4">
      <c r="A16" s="240"/>
      <c r="B16" s="186" t="s">
        <v>84</v>
      </c>
      <c r="C16" s="171" t="s">
        <v>892</v>
      </c>
      <c r="D16" s="116" t="s">
        <v>218</v>
      </c>
      <c r="E16" s="172" t="s">
        <v>371</v>
      </c>
      <c r="F16" s="244" t="s">
        <v>372</v>
      </c>
      <c r="G16" s="173"/>
      <c r="H16" s="130"/>
      <c r="I16" s="131"/>
      <c r="J16" s="131"/>
      <c r="K16" s="131"/>
      <c r="L16" s="131"/>
      <c r="M16" s="132"/>
    </row>
    <row r="17" spans="1:13" ht="19.5" thickBot="1" x14ac:dyDescent="0.45">
      <c r="A17" s="240"/>
      <c r="B17" s="186" t="s">
        <v>76</v>
      </c>
      <c r="C17" s="133" t="s">
        <v>893</v>
      </c>
      <c r="D17" s="144" t="s">
        <v>148</v>
      </c>
      <c r="E17" s="134" t="s">
        <v>371</v>
      </c>
      <c r="F17" s="233" t="s">
        <v>372</v>
      </c>
      <c r="G17" s="136"/>
      <c r="H17" s="210"/>
      <c r="I17" s="131"/>
      <c r="J17" s="131"/>
      <c r="K17" s="131"/>
      <c r="L17" s="131"/>
      <c r="M17" s="132"/>
    </row>
    <row r="18" spans="1:13" ht="19.5" thickBot="1" x14ac:dyDescent="0.45">
      <c r="A18" s="240"/>
      <c r="B18" s="188" t="s">
        <v>791</v>
      </c>
      <c r="C18" s="189"/>
      <c r="D18" s="189"/>
      <c r="E18" s="189"/>
      <c r="F18" s="190"/>
      <c r="G18" s="165">
        <f>SUM(G13:G17)</f>
        <v>0</v>
      </c>
      <c r="H18" s="237" t="str">
        <f>IF(G18&lt;62.5,"",IF(G18&gt;62.5,"※62.5KVAを超えています",""))</f>
        <v/>
      </c>
      <c r="I18" s="238"/>
      <c r="J18" s="238"/>
      <c r="K18" s="238"/>
      <c r="L18" s="238"/>
      <c r="M18" s="239"/>
    </row>
    <row r="19" spans="1:13" x14ac:dyDescent="0.4">
      <c r="A19" s="229"/>
      <c r="B19" s="246" t="s">
        <v>894</v>
      </c>
      <c r="C19" s="171" t="s">
        <v>895</v>
      </c>
      <c r="D19" s="116" t="s">
        <v>392</v>
      </c>
      <c r="E19" s="172" t="s">
        <v>371</v>
      </c>
      <c r="F19" s="228" t="s">
        <v>372</v>
      </c>
      <c r="G19" s="173"/>
      <c r="H19" s="153"/>
      <c r="I19" s="154"/>
      <c r="J19" s="154"/>
      <c r="K19" s="154"/>
      <c r="L19" s="154"/>
      <c r="M19" s="155"/>
    </row>
    <row r="20" spans="1:13" x14ac:dyDescent="0.4">
      <c r="A20" s="229"/>
      <c r="B20" s="246" t="s">
        <v>896</v>
      </c>
      <c r="C20" s="125" t="s">
        <v>897</v>
      </c>
      <c r="D20" s="126" t="s">
        <v>395</v>
      </c>
      <c r="E20" s="127" t="s">
        <v>371</v>
      </c>
      <c r="F20" s="230" t="s">
        <v>372</v>
      </c>
      <c r="G20" s="129"/>
      <c r="H20" s="130"/>
      <c r="I20" s="131"/>
      <c r="J20" s="131"/>
      <c r="K20" s="131"/>
      <c r="L20" s="131"/>
      <c r="M20" s="132"/>
    </row>
    <row r="21" spans="1:13" x14ac:dyDescent="0.4">
      <c r="A21" s="229"/>
      <c r="B21" s="247" t="s">
        <v>81</v>
      </c>
      <c r="C21" s="125" t="s">
        <v>898</v>
      </c>
      <c r="D21" s="126" t="s">
        <v>397</v>
      </c>
      <c r="E21" s="127" t="s">
        <v>371</v>
      </c>
      <c r="F21" s="232" t="s">
        <v>372</v>
      </c>
      <c r="G21" s="129"/>
      <c r="H21" s="130"/>
      <c r="I21" s="131"/>
      <c r="J21" s="131"/>
      <c r="K21" s="131"/>
      <c r="L21" s="131"/>
      <c r="M21" s="132"/>
    </row>
    <row r="22" spans="1:13" x14ac:dyDescent="0.4">
      <c r="A22" s="229"/>
      <c r="B22" s="247" t="s">
        <v>84</v>
      </c>
      <c r="C22" s="171" t="s">
        <v>899</v>
      </c>
      <c r="D22" s="116" t="s">
        <v>75</v>
      </c>
      <c r="E22" s="172" t="s">
        <v>371</v>
      </c>
      <c r="F22" s="228" t="s">
        <v>372</v>
      </c>
      <c r="G22" s="173"/>
      <c r="H22" s="130"/>
      <c r="I22" s="131"/>
      <c r="J22" s="131"/>
      <c r="K22" s="131"/>
      <c r="L22" s="131"/>
      <c r="M22" s="132"/>
    </row>
    <row r="23" spans="1:13" x14ac:dyDescent="0.4">
      <c r="A23" s="229"/>
      <c r="B23" s="247" t="s">
        <v>76</v>
      </c>
      <c r="C23" s="125" t="s">
        <v>900</v>
      </c>
      <c r="D23" s="126" t="s">
        <v>89</v>
      </c>
      <c r="E23" s="127" t="s">
        <v>371</v>
      </c>
      <c r="F23" s="230" t="s">
        <v>372</v>
      </c>
      <c r="G23" s="129"/>
      <c r="H23" s="130"/>
      <c r="I23" s="131"/>
      <c r="J23" s="131"/>
      <c r="K23" s="131"/>
      <c r="L23" s="131"/>
      <c r="M23" s="132"/>
    </row>
    <row r="24" spans="1:13" ht="19.5" thickBot="1" x14ac:dyDescent="0.45">
      <c r="A24" s="229"/>
      <c r="B24" s="247" t="s">
        <v>380</v>
      </c>
      <c r="C24" s="133" t="s">
        <v>901</v>
      </c>
      <c r="D24" s="144" t="s">
        <v>100</v>
      </c>
      <c r="E24" s="134" t="s">
        <v>371</v>
      </c>
      <c r="F24" s="233" t="s">
        <v>372</v>
      </c>
      <c r="G24" s="136"/>
      <c r="H24" s="277"/>
      <c r="I24" s="249"/>
      <c r="J24" s="249"/>
      <c r="K24" s="249"/>
      <c r="L24" s="249"/>
      <c r="M24" s="250"/>
    </row>
    <row r="25" spans="1:13" ht="19.5" thickBot="1" x14ac:dyDescent="0.45">
      <c r="A25" s="229"/>
      <c r="B25" s="188" t="s">
        <v>98</v>
      </c>
      <c r="C25" s="189"/>
      <c r="D25" s="189"/>
      <c r="E25" s="189"/>
      <c r="F25" s="190"/>
      <c r="G25" s="281">
        <f>SUM(G19:G24)</f>
        <v>0</v>
      </c>
      <c r="H25" s="282" t="str">
        <f>IF(G25&lt;62.5,"",IF(G25&gt;62.5,"※62.5KVAを超えています",""))</f>
        <v/>
      </c>
      <c r="I25" s="238"/>
      <c r="J25" s="238"/>
      <c r="K25" s="238"/>
      <c r="L25" s="238"/>
      <c r="M25" s="239"/>
    </row>
    <row r="26" spans="1:13" x14ac:dyDescent="0.4">
      <c r="A26" s="229"/>
      <c r="B26" s="246" t="s">
        <v>902</v>
      </c>
      <c r="C26" s="171" t="s">
        <v>903</v>
      </c>
      <c r="D26" s="138" t="s">
        <v>153</v>
      </c>
      <c r="E26" s="172" t="s">
        <v>371</v>
      </c>
      <c r="F26" s="228" t="s">
        <v>372</v>
      </c>
      <c r="G26" s="212"/>
      <c r="H26" s="208"/>
      <c r="I26" s="154"/>
      <c r="J26" s="154"/>
      <c r="K26" s="154"/>
      <c r="L26" s="154"/>
      <c r="M26" s="155"/>
    </row>
    <row r="27" spans="1:13" x14ac:dyDescent="0.4">
      <c r="A27" s="229"/>
      <c r="B27" s="246" t="s">
        <v>904</v>
      </c>
      <c r="C27" s="125" t="s">
        <v>905</v>
      </c>
      <c r="D27" s="126" t="s">
        <v>162</v>
      </c>
      <c r="E27" s="127" t="s">
        <v>371</v>
      </c>
      <c r="F27" s="232" t="s">
        <v>372</v>
      </c>
      <c r="G27" s="129"/>
      <c r="H27" s="210"/>
      <c r="I27" s="131"/>
      <c r="J27" s="131"/>
      <c r="K27" s="131"/>
      <c r="L27" s="131"/>
      <c r="M27" s="132"/>
    </row>
    <row r="28" spans="1:13" x14ac:dyDescent="0.4">
      <c r="A28" s="229"/>
      <c r="B28" s="247" t="s">
        <v>81</v>
      </c>
      <c r="C28" s="125" t="s">
        <v>906</v>
      </c>
      <c r="D28" s="126" t="s">
        <v>170</v>
      </c>
      <c r="E28" s="127" t="s">
        <v>371</v>
      </c>
      <c r="F28" s="232" t="s">
        <v>372</v>
      </c>
      <c r="G28" s="129"/>
      <c r="H28" s="210"/>
      <c r="I28" s="131"/>
      <c r="J28" s="131"/>
      <c r="K28" s="131"/>
      <c r="L28" s="131"/>
      <c r="M28" s="132"/>
    </row>
    <row r="29" spans="1:13" x14ac:dyDescent="0.4">
      <c r="A29" s="229"/>
      <c r="B29" s="247" t="s">
        <v>84</v>
      </c>
      <c r="C29" s="171" t="s">
        <v>907</v>
      </c>
      <c r="D29" s="116" t="s">
        <v>179</v>
      </c>
      <c r="E29" s="172" t="s">
        <v>371</v>
      </c>
      <c r="F29" s="228" t="s">
        <v>372</v>
      </c>
      <c r="G29" s="213"/>
      <c r="H29" s="210"/>
      <c r="I29" s="131"/>
      <c r="J29" s="131"/>
      <c r="K29" s="131"/>
      <c r="L29" s="131"/>
      <c r="M29" s="132"/>
    </row>
    <row r="30" spans="1:13" ht="19.5" thickBot="1" x14ac:dyDescent="0.45">
      <c r="A30" s="229"/>
      <c r="B30" s="247" t="s">
        <v>76</v>
      </c>
      <c r="C30" s="133" t="s">
        <v>908</v>
      </c>
      <c r="D30" s="144" t="s">
        <v>109</v>
      </c>
      <c r="E30" s="134" t="s">
        <v>371</v>
      </c>
      <c r="F30" s="233" t="s">
        <v>372</v>
      </c>
      <c r="G30" s="211"/>
      <c r="H30" s="210"/>
      <c r="I30" s="131"/>
      <c r="J30" s="131"/>
      <c r="K30" s="131"/>
      <c r="L30" s="131"/>
      <c r="M30" s="132"/>
    </row>
    <row r="31" spans="1:13" ht="19.5" thickBot="1" x14ac:dyDescent="0.45">
      <c r="A31" s="252"/>
      <c r="B31" s="189" t="s">
        <v>791</v>
      </c>
      <c r="C31" s="189"/>
      <c r="D31" s="189"/>
      <c r="E31" s="189"/>
      <c r="F31" s="190"/>
      <c r="G31" s="214">
        <f>SUM(G26:G30)</f>
        <v>0</v>
      </c>
      <c r="H31" s="254" t="str">
        <f>IF(G31&lt;62.5,"",IF(G31&gt;62.5,"※62.5KVAを超えています",""))</f>
        <v/>
      </c>
      <c r="I31" s="255"/>
      <c r="J31" s="255"/>
      <c r="K31" s="255"/>
      <c r="L31" s="255"/>
      <c r="M31" s="256"/>
    </row>
    <row r="33" spans="6:7" x14ac:dyDescent="0.4">
      <c r="F33" s="179" t="s">
        <v>221</v>
      </c>
      <c r="G33" s="180">
        <f>G12+G18+G25+G31</f>
        <v>0</v>
      </c>
    </row>
  </sheetData>
  <mergeCells count="21">
    <mergeCell ref="B25:F25"/>
    <mergeCell ref="H25:M25"/>
    <mergeCell ref="B31:F31"/>
    <mergeCell ref="H31:M31"/>
    <mergeCell ref="J1:M1"/>
    <mergeCell ref="F3:F5"/>
    <mergeCell ref="G3:G5"/>
    <mergeCell ref="H3:M3"/>
    <mergeCell ref="H4:J4"/>
    <mergeCell ref="K4:M4"/>
    <mergeCell ref="A6:A31"/>
    <mergeCell ref="B12:F12"/>
    <mergeCell ref="H12:M12"/>
    <mergeCell ref="B18:F18"/>
    <mergeCell ref="H18:M18"/>
    <mergeCell ref="A1:B1"/>
    <mergeCell ref="A3:A5"/>
    <mergeCell ref="B3:B5"/>
    <mergeCell ref="C3:C5"/>
    <mergeCell ref="D3:D5"/>
    <mergeCell ref="E3:E5"/>
  </mergeCells>
  <phoneticPr fontId="3"/>
  <conditionalFormatting sqref="G12">
    <cfRule type="cellIs" dxfId="6" priority="4" operator="greaterThan">
      <formula>62.5</formula>
    </cfRule>
  </conditionalFormatting>
  <conditionalFormatting sqref="G18">
    <cfRule type="cellIs" dxfId="5" priority="3" operator="greaterThan">
      <formula>62.5</formula>
    </cfRule>
  </conditionalFormatting>
  <conditionalFormatting sqref="G25">
    <cfRule type="cellIs" dxfId="4" priority="2" operator="greaterThan">
      <formula>62.5</formula>
    </cfRule>
  </conditionalFormatting>
  <conditionalFormatting sqref="G31">
    <cfRule type="cellIs" dxfId="3" priority="1" operator="greaterThan">
      <formula>62.5</formula>
    </cfRule>
  </conditionalFormatting>
  <pageMargins left="0.7" right="0.7" top="0.75" bottom="0.75" header="0.3" footer="0.3"/>
  <pageSetup paperSize="8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E63D-9DF1-4B22-96F1-8F8CEB2F31A7}">
  <sheetPr>
    <pageSetUpPr fitToPage="1"/>
  </sheetPr>
  <dimension ref="A1:M83"/>
  <sheetViews>
    <sheetView view="pageBreakPreview" zoomScaleNormal="85" zoomScaleSheetLayoutView="100" workbookViewId="0">
      <selection sqref="A1:B1"/>
    </sheetView>
  </sheetViews>
  <sheetFormatPr defaultColWidth="8.625" defaultRowHeight="18.75" x14ac:dyDescent="0.4"/>
  <cols>
    <col min="1" max="1" width="10.25" style="183" customWidth="1"/>
    <col min="2" max="3" width="12.5" style="83" customWidth="1"/>
    <col min="4" max="5" width="10" style="83" customWidth="1"/>
    <col min="6" max="6" width="10" style="84" customWidth="1"/>
    <col min="7" max="7" width="10" style="285" customWidth="1"/>
    <col min="8" max="13" width="8.375" style="84" customWidth="1"/>
    <col min="14" max="16384" width="8.625" style="87"/>
  </cols>
  <sheetData>
    <row r="1" spans="1:13" ht="25.5" x14ac:dyDescent="0.4">
      <c r="A1" s="363" t="s">
        <v>910</v>
      </c>
      <c r="B1" s="363"/>
      <c r="C1" s="350" t="s">
        <v>909</v>
      </c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>
      <c r="A2" s="286"/>
    </row>
    <row r="3" spans="1:13" x14ac:dyDescent="0.4">
      <c r="A3" s="89" t="s">
        <v>57</v>
      </c>
      <c r="B3" s="305" t="s">
        <v>58</v>
      </c>
      <c r="C3" s="91" t="s">
        <v>59</v>
      </c>
      <c r="D3" s="92" t="s">
        <v>60</v>
      </c>
      <c r="E3" s="91" t="s">
        <v>61</v>
      </c>
      <c r="F3" s="91" t="s">
        <v>62</v>
      </c>
      <c r="G3" s="93" t="s">
        <v>63</v>
      </c>
      <c r="H3" s="94" t="s">
        <v>64</v>
      </c>
      <c r="I3" s="95"/>
      <c r="J3" s="95"/>
      <c r="K3" s="95"/>
      <c r="L3" s="95"/>
      <c r="M3" s="96"/>
    </row>
    <row r="4" spans="1:13" x14ac:dyDescent="0.4">
      <c r="A4" s="97"/>
      <c r="B4" s="306"/>
      <c r="C4" s="99"/>
      <c r="D4" s="99"/>
      <c r="E4" s="99"/>
      <c r="F4" s="99"/>
      <c r="G4" s="100"/>
      <c r="H4" s="309" t="s">
        <v>65</v>
      </c>
      <c r="I4" s="309"/>
      <c r="J4" s="310"/>
      <c r="K4" s="311" t="s">
        <v>66</v>
      </c>
      <c r="L4" s="309"/>
      <c r="M4" s="312"/>
    </row>
    <row r="5" spans="1:13" ht="19.5" thickBot="1" x14ac:dyDescent="0.45">
      <c r="A5" s="105"/>
      <c r="B5" s="307"/>
      <c r="C5" s="107"/>
      <c r="D5" s="108"/>
      <c r="E5" s="107"/>
      <c r="F5" s="107"/>
      <c r="G5" s="109"/>
      <c r="H5" s="313" t="s">
        <v>67</v>
      </c>
      <c r="I5" s="314" t="s">
        <v>68</v>
      </c>
      <c r="J5" s="314" t="s">
        <v>69</v>
      </c>
      <c r="K5" s="314" t="s">
        <v>70</v>
      </c>
      <c r="L5" s="314" t="s">
        <v>71</v>
      </c>
      <c r="M5" s="315" t="s">
        <v>72</v>
      </c>
    </row>
    <row r="6" spans="1:13" ht="19.5" thickTop="1" x14ac:dyDescent="0.4">
      <c r="A6" s="170" t="s">
        <v>911</v>
      </c>
      <c r="B6" s="162"/>
      <c r="C6" s="171" t="s">
        <v>912</v>
      </c>
      <c r="D6" s="116" t="s">
        <v>318</v>
      </c>
      <c r="E6" s="172" t="s">
        <v>76</v>
      </c>
      <c r="F6" s="98" t="s">
        <v>77</v>
      </c>
      <c r="G6" s="287"/>
      <c r="H6" s="153"/>
      <c r="I6" s="154"/>
      <c r="J6" s="154"/>
      <c r="K6" s="154"/>
      <c r="L6" s="154"/>
      <c r="M6" s="155"/>
    </row>
    <row r="7" spans="1:13" x14ac:dyDescent="0.4">
      <c r="A7" s="123"/>
      <c r="B7" s="143"/>
      <c r="C7" s="125" t="s">
        <v>913</v>
      </c>
      <c r="D7" s="126" t="s">
        <v>320</v>
      </c>
      <c r="E7" s="127" t="s">
        <v>76</v>
      </c>
      <c r="F7" s="99"/>
      <c r="G7" s="288"/>
      <c r="H7" s="130"/>
      <c r="I7" s="131"/>
      <c r="J7" s="131"/>
      <c r="K7" s="131"/>
      <c r="L7" s="131"/>
      <c r="M7" s="132"/>
    </row>
    <row r="8" spans="1:13" x14ac:dyDescent="0.4">
      <c r="A8" s="123"/>
      <c r="B8" s="124" t="s">
        <v>78</v>
      </c>
      <c r="C8" s="125" t="s">
        <v>914</v>
      </c>
      <c r="D8" s="126" t="s">
        <v>915</v>
      </c>
      <c r="E8" s="127" t="s">
        <v>76</v>
      </c>
      <c r="F8" s="99"/>
      <c r="G8" s="288"/>
      <c r="H8" s="130"/>
      <c r="I8" s="131"/>
      <c r="J8" s="131"/>
      <c r="K8" s="131"/>
      <c r="L8" s="131"/>
      <c r="M8" s="132"/>
    </row>
    <row r="9" spans="1:13" ht="19.5" thickBot="1" x14ac:dyDescent="0.45">
      <c r="A9" s="123"/>
      <c r="B9" s="124" t="s">
        <v>230</v>
      </c>
      <c r="C9" s="133" t="s">
        <v>916</v>
      </c>
      <c r="D9" s="126" t="s">
        <v>917</v>
      </c>
      <c r="E9" s="134" t="s">
        <v>76</v>
      </c>
      <c r="F9" s="156"/>
      <c r="G9" s="289"/>
      <c r="H9" s="130"/>
      <c r="I9" s="131"/>
      <c r="J9" s="131"/>
      <c r="K9" s="131"/>
      <c r="L9" s="131"/>
      <c r="M9" s="132"/>
    </row>
    <row r="10" spans="1:13" x14ac:dyDescent="0.4">
      <c r="A10" s="123"/>
      <c r="B10" s="124" t="s">
        <v>233</v>
      </c>
      <c r="C10" s="137" t="s">
        <v>918</v>
      </c>
      <c r="D10" s="138" t="s">
        <v>324</v>
      </c>
      <c r="E10" s="139" t="s">
        <v>76</v>
      </c>
      <c r="F10" s="90" t="s">
        <v>77</v>
      </c>
      <c r="G10" s="290"/>
      <c r="H10" s="130"/>
      <c r="I10" s="131"/>
      <c r="J10" s="131"/>
      <c r="K10" s="131"/>
      <c r="L10" s="131"/>
      <c r="M10" s="132"/>
    </row>
    <row r="11" spans="1:13" x14ac:dyDescent="0.4">
      <c r="A11" s="123"/>
      <c r="B11" s="124" t="s">
        <v>919</v>
      </c>
      <c r="C11" s="125" t="s">
        <v>920</v>
      </c>
      <c r="D11" s="126" t="s">
        <v>326</v>
      </c>
      <c r="E11" s="127" t="s">
        <v>76</v>
      </c>
      <c r="F11" s="99"/>
      <c r="G11" s="288"/>
      <c r="H11" s="130"/>
      <c r="I11" s="131"/>
      <c r="J11" s="131"/>
      <c r="K11" s="131"/>
      <c r="L11" s="131"/>
      <c r="M11" s="132"/>
    </row>
    <row r="12" spans="1:13" x14ac:dyDescent="0.4">
      <c r="A12" s="123"/>
      <c r="B12" s="124" t="s">
        <v>90</v>
      </c>
      <c r="C12" s="125" t="s">
        <v>921</v>
      </c>
      <c r="D12" s="126" t="s">
        <v>922</v>
      </c>
      <c r="E12" s="127" t="s">
        <v>76</v>
      </c>
      <c r="F12" s="99"/>
      <c r="G12" s="288"/>
      <c r="H12" s="130"/>
      <c r="I12" s="131"/>
      <c r="J12" s="131"/>
      <c r="K12" s="131"/>
      <c r="L12" s="131"/>
      <c r="M12" s="132"/>
    </row>
    <row r="13" spans="1:13" ht="19.5" thickBot="1" x14ac:dyDescent="0.45">
      <c r="A13" s="123"/>
      <c r="B13" s="124" t="s">
        <v>238</v>
      </c>
      <c r="C13" s="133" t="s">
        <v>923</v>
      </c>
      <c r="D13" s="144" t="s">
        <v>924</v>
      </c>
      <c r="E13" s="134" t="s">
        <v>76</v>
      </c>
      <c r="F13" s="156"/>
      <c r="G13" s="289"/>
      <c r="H13" s="130"/>
      <c r="I13" s="131"/>
      <c r="J13" s="131"/>
      <c r="K13" s="131"/>
      <c r="L13" s="131"/>
      <c r="M13" s="132"/>
    </row>
    <row r="14" spans="1:13" ht="19.5" thickBot="1" x14ac:dyDescent="0.45">
      <c r="A14" s="123"/>
      <c r="B14" s="146" t="s">
        <v>98</v>
      </c>
      <c r="C14" s="147"/>
      <c r="D14" s="147"/>
      <c r="E14" s="147"/>
      <c r="F14" s="147"/>
      <c r="G14" s="291">
        <f>SUM(G6:G13)</f>
        <v>0</v>
      </c>
      <c r="H14" s="191" t="str">
        <f>IF(G14&lt;100,"",IF(G14&gt;100,"※100KVAを超えています",""))</f>
        <v/>
      </c>
      <c r="I14" s="150"/>
      <c r="J14" s="150"/>
      <c r="K14" s="150"/>
      <c r="L14" s="150"/>
      <c r="M14" s="161"/>
    </row>
    <row r="15" spans="1:13" x14ac:dyDescent="0.4">
      <c r="A15" s="123"/>
      <c r="B15" s="152"/>
      <c r="C15" s="137" t="s">
        <v>925</v>
      </c>
      <c r="D15" s="139" t="s">
        <v>330</v>
      </c>
      <c r="E15" s="139" t="s">
        <v>76</v>
      </c>
      <c r="F15" s="90" t="s">
        <v>77</v>
      </c>
      <c r="G15" s="290"/>
      <c r="H15" s="130"/>
      <c r="I15" s="131"/>
      <c r="J15" s="131"/>
      <c r="K15" s="131"/>
      <c r="L15" s="131"/>
      <c r="M15" s="132"/>
    </row>
    <row r="16" spans="1:13" x14ac:dyDescent="0.4">
      <c r="A16" s="123"/>
      <c r="B16" s="124" t="s">
        <v>101</v>
      </c>
      <c r="C16" s="125" t="s">
        <v>926</v>
      </c>
      <c r="D16" s="127" t="s">
        <v>927</v>
      </c>
      <c r="E16" s="127" t="s">
        <v>76</v>
      </c>
      <c r="F16" s="99"/>
      <c r="G16" s="288"/>
      <c r="H16" s="130"/>
      <c r="I16" s="131"/>
      <c r="J16" s="131"/>
      <c r="K16" s="131"/>
      <c r="L16" s="131"/>
      <c r="M16" s="132"/>
    </row>
    <row r="17" spans="1:13" x14ac:dyDescent="0.4">
      <c r="A17" s="123"/>
      <c r="B17" s="124" t="s">
        <v>230</v>
      </c>
      <c r="C17" s="125" t="s">
        <v>928</v>
      </c>
      <c r="D17" s="127" t="s">
        <v>929</v>
      </c>
      <c r="E17" s="127" t="s">
        <v>76</v>
      </c>
      <c r="F17" s="99"/>
      <c r="G17" s="288"/>
      <c r="H17" s="130"/>
      <c r="I17" s="131"/>
      <c r="J17" s="131"/>
      <c r="K17" s="131"/>
      <c r="L17" s="131"/>
      <c r="M17" s="132"/>
    </row>
    <row r="18" spans="1:13" ht="19.5" thickBot="1" x14ac:dyDescent="0.45">
      <c r="A18" s="123"/>
      <c r="B18" s="124" t="s">
        <v>233</v>
      </c>
      <c r="C18" s="133" t="s">
        <v>930</v>
      </c>
      <c r="D18" s="116" t="s">
        <v>931</v>
      </c>
      <c r="E18" s="134" t="s">
        <v>76</v>
      </c>
      <c r="F18" s="156"/>
      <c r="G18" s="289"/>
      <c r="H18" s="130"/>
      <c r="I18" s="131"/>
      <c r="J18" s="131"/>
      <c r="K18" s="131"/>
      <c r="L18" s="131"/>
      <c r="M18" s="132"/>
    </row>
    <row r="19" spans="1:13" x14ac:dyDescent="0.4">
      <c r="A19" s="123"/>
      <c r="B19" s="124" t="s">
        <v>919</v>
      </c>
      <c r="C19" s="137" t="s">
        <v>932</v>
      </c>
      <c r="D19" s="138" t="s">
        <v>361</v>
      </c>
      <c r="E19" s="139" t="s">
        <v>76</v>
      </c>
      <c r="F19" s="90" t="s">
        <v>77</v>
      </c>
      <c r="G19" s="290"/>
      <c r="H19" s="130"/>
      <c r="I19" s="131"/>
      <c r="J19" s="131"/>
      <c r="K19" s="131"/>
      <c r="L19" s="131"/>
      <c r="M19" s="132"/>
    </row>
    <row r="20" spans="1:13" x14ac:dyDescent="0.4">
      <c r="A20" s="123"/>
      <c r="B20" s="124" t="s">
        <v>90</v>
      </c>
      <c r="C20" s="125" t="s">
        <v>933</v>
      </c>
      <c r="D20" s="126" t="s">
        <v>363</v>
      </c>
      <c r="E20" s="127" t="s">
        <v>76</v>
      </c>
      <c r="F20" s="99"/>
      <c r="G20" s="288"/>
      <c r="H20" s="130"/>
      <c r="I20" s="131"/>
      <c r="J20" s="131"/>
      <c r="K20" s="131"/>
      <c r="L20" s="131"/>
      <c r="M20" s="132"/>
    </row>
    <row r="21" spans="1:13" x14ac:dyDescent="0.4">
      <c r="A21" s="123"/>
      <c r="B21" s="124" t="s">
        <v>238</v>
      </c>
      <c r="C21" s="125" t="s">
        <v>934</v>
      </c>
      <c r="D21" s="126" t="s">
        <v>935</v>
      </c>
      <c r="E21" s="127" t="s">
        <v>76</v>
      </c>
      <c r="F21" s="99"/>
      <c r="G21" s="288"/>
      <c r="H21" s="130"/>
      <c r="I21" s="131"/>
      <c r="J21" s="131"/>
      <c r="K21" s="131"/>
      <c r="L21" s="131"/>
      <c r="M21" s="132"/>
    </row>
    <row r="22" spans="1:13" ht="19.5" thickBot="1" x14ac:dyDescent="0.45">
      <c r="A22" s="123"/>
      <c r="B22" s="124"/>
      <c r="C22" s="133" t="s">
        <v>936</v>
      </c>
      <c r="D22" s="134" t="s">
        <v>937</v>
      </c>
      <c r="E22" s="134" t="s">
        <v>76</v>
      </c>
      <c r="F22" s="156"/>
      <c r="G22" s="289"/>
      <c r="H22" s="210"/>
      <c r="I22" s="131"/>
      <c r="J22" s="131"/>
      <c r="K22" s="131"/>
      <c r="L22" s="131"/>
      <c r="M22" s="132"/>
    </row>
    <row r="23" spans="1:13" ht="19.5" thickBot="1" x14ac:dyDescent="0.45">
      <c r="A23" s="292"/>
      <c r="B23" s="300" t="s">
        <v>264</v>
      </c>
      <c r="C23" s="301" t="s">
        <v>265</v>
      </c>
      <c r="D23" s="302"/>
      <c r="E23" s="303" t="s">
        <v>266</v>
      </c>
      <c r="F23" s="303"/>
      <c r="G23" s="304"/>
      <c r="H23" s="198"/>
      <c r="I23" s="131"/>
      <c r="J23" s="131"/>
      <c r="K23" s="131"/>
      <c r="L23" s="131"/>
      <c r="M23" s="199"/>
    </row>
    <row r="24" spans="1:13" ht="19.5" thickBot="1" x14ac:dyDescent="0.45">
      <c r="A24" s="157"/>
      <c r="B24" s="158" t="s">
        <v>98</v>
      </c>
      <c r="C24" s="159"/>
      <c r="D24" s="159"/>
      <c r="E24" s="159"/>
      <c r="F24" s="159"/>
      <c r="G24" s="293">
        <f>SUM(G15:G23)</f>
        <v>0</v>
      </c>
      <c r="H24" s="191" t="str">
        <f>IF(G24&lt;100,"",IF(G24&gt;100,"※100KVAを超えています",""))</f>
        <v/>
      </c>
      <c r="I24" s="150"/>
      <c r="J24" s="150"/>
      <c r="K24" s="150"/>
      <c r="L24" s="150"/>
      <c r="M24" s="161"/>
    </row>
    <row r="25" spans="1:13" ht="19.5" thickTop="1" x14ac:dyDescent="0.4">
      <c r="A25" s="113" t="s">
        <v>938</v>
      </c>
      <c r="B25" s="114"/>
      <c r="C25" s="115" t="s">
        <v>939</v>
      </c>
      <c r="D25" s="117" t="s">
        <v>940</v>
      </c>
      <c r="E25" s="117" t="s">
        <v>76</v>
      </c>
      <c r="F25" s="163" t="s">
        <v>77</v>
      </c>
      <c r="G25" s="294"/>
      <c r="H25" s="120"/>
      <c r="I25" s="121"/>
      <c r="J25" s="121"/>
      <c r="K25" s="121"/>
      <c r="L25" s="121"/>
      <c r="M25" s="122"/>
    </row>
    <row r="26" spans="1:13" x14ac:dyDescent="0.4">
      <c r="A26" s="123"/>
      <c r="B26" s="124" t="s">
        <v>119</v>
      </c>
      <c r="C26" s="125" t="s">
        <v>941</v>
      </c>
      <c r="D26" s="127" t="s">
        <v>942</v>
      </c>
      <c r="E26" s="127" t="s">
        <v>76</v>
      </c>
      <c r="F26" s="99"/>
      <c r="G26" s="288"/>
      <c r="H26" s="130"/>
      <c r="I26" s="131"/>
      <c r="J26" s="131"/>
      <c r="K26" s="131"/>
      <c r="L26" s="131"/>
      <c r="M26" s="132"/>
    </row>
    <row r="27" spans="1:13" x14ac:dyDescent="0.4">
      <c r="A27" s="123"/>
      <c r="B27" s="124" t="s">
        <v>230</v>
      </c>
      <c r="C27" s="125" t="s">
        <v>943</v>
      </c>
      <c r="D27" s="127" t="s">
        <v>246</v>
      </c>
      <c r="E27" s="127" t="s">
        <v>76</v>
      </c>
      <c r="F27" s="99"/>
      <c r="G27" s="288"/>
      <c r="H27" s="130"/>
      <c r="I27" s="131"/>
      <c r="J27" s="131"/>
      <c r="K27" s="131"/>
      <c r="L27" s="131"/>
      <c r="M27" s="132"/>
    </row>
    <row r="28" spans="1:13" ht="19.5" thickBot="1" x14ac:dyDescent="0.45">
      <c r="A28" s="123"/>
      <c r="B28" s="124" t="s">
        <v>233</v>
      </c>
      <c r="C28" s="133" t="s">
        <v>944</v>
      </c>
      <c r="D28" s="164" t="s">
        <v>248</v>
      </c>
      <c r="E28" s="134" t="s">
        <v>76</v>
      </c>
      <c r="F28" s="156"/>
      <c r="G28" s="289"/>
      <c r="H28" s="130"/>
      <c r="I28" s="131"/>
      <c r="J28" s="131"/>
      <c r="K28" s="131"/>
      <c r="L28" s="131"/>
      <c r="M28" s="132"/>
    </row>
    <row r="29" spans="1:13" x14ac:dyDescent="0.4">
      <c r="A29" s="123"/>
      <c r="B29" s="124" t="s">
        <v>919</v>
      </c>
      <c r="C29" s="137" t="s">
        <v>945</v>
      </c>
      <c r="D29" s="139" t="s">
        <v>946</v>
      </c>
      <c r="E29" s="139" t="s">
        <v>76</v>
      </c>
      <c r="F29" s="90" t="s">
        <v>77</v>
      </c>
      <c r="G29" s="290"/>
      <c r="H29" s="130"/>
      <c r="I29" s="131"/>
      <c r="J29" s="131"/>
      <c r="K29" s="131"/>
      <c r="L29" s="131"/>
      <c r="M29" s="132"/>
    </row>
    <row r="30" spans="1:13" x14ac:dyDescent="0.4">
      <c r="A30" s="123"/>
      <c r="B30" s="124" t="s">
        <v>90</v>
      </c>
      <c r="C30" s="125" t="s">
        <v>947</v>
      </c>
      <c r="D30" s="127" t="s">
        <v>948</v>
      </c>
      <c r="E30" s="127" t="s">
        <v>76</v>
      </c>
      <c r="F30" s="99"/>
      <c r="G30" s="288"/>
      <c r="H30" s="130"/>
      <c r="I30" s="131"/>
      <c r="J30" s="131"/>
      <c r="K30" s="131"/>
      <c r="L30" s="131"/>
      <c r="M30" s="132"/>
    </row>
    <row r="31" spans="1:13" x14ac:dyDescent="0.4">
      <c r="A31" s="123"/>
      <c r="B31" s="124" t="s">
        <v>238</v>
      </c>
      <c r="C31" s="125" t="s">
        <v>949</v>
      </c>
      <c r="D31" s="127" t="s">
        <v>252</v>
      </c>
      <c r="E31" s="127" t="s">
        <v>76</v>
      </c>
      <c r="F31" s="99"/>
      <c r="G31" s="288"/>
      <c r="H31" s="130"/>
      <c r="I31" s="131"/>
      <c r="J31" s="131"/>
      <c r="K31" s="131"/>
      <c r="L31" s="131"/>
      <c r="M31" s="132"/>
    </row>
    <row r="32" spans="1:13" ht="19.5" thickBot="1" x14ac:dyDescent="0.45">
      <c r="A32" s="123"/>
      <c r="B32" s="124"/>
      <c r="C32" s="133" t="s">
        <v>950</v>
      </c>
      <c r="D32" s="164" t="s">
        <v>254</v>
      </c>
      <c r="E32" s="134" t="s">
        <v>76</v>
      </c>
      <c r="F32" s="156"/>
      <c r="G32" s="289"/>
      <c r="H32" s="210"/>
      <c r="I32" s="131"/>
      <c r="J32" s="131"/>
      <c r="K32" s="131"/>
      <c r="L32" s="131"/>
      <c r="M32" s="132"/>
    </row>
    <row r="33" spans="1:13" ht="19.5" thickBot="1" x14ac:dyDescent="0.45">
      <c r="A33" s="123"/>
      <c r="B33" s="146" t="s">
        <v>98</v>
      </c>
      <c r="C33" s="147"/>
      <c r="D33" s="147"/>
      <c r="E33" s="147"/>
      <c r="F33" s="147"/>
      <c r="G33" s="291">
        <f>SUM(G25:G32)</f>
        <v>0</v>
      </c>
      <c r="H33" s="191" t="str">
        <f>IF(G33&lt;100,"",IF(G33&gt;100,"※100KVAを超えています",""))</f>
        <v/>
      </c>
      <c r="I33" s="150"/>
      <c r="J33" s="150"/>
      <c r="K33" s="150"/>
      <c r="L33" s="150"/>
      <c r="M33" s="161"/>
    </row>
    <row r="34" spans="1:13" x14ac:dyDescent="0.4">
      <c r="A34" s="123"/>
      <c r="B34" s="152"/>
      <c r="C34" s="137" t="s">
        <v>951</v>
      </c>
      <c r="D34" s="138" t="s">
        <v>952</v>
      </c>
      <c r="E34" s="139" t="s">
        <v>76</v>
      </c>
      <c r="F34" s="90" t="s">
        <v>77</v>
      </c>
      <c r="G34" s="290"/>
      <c r="H34" s="130"/>
      <c r="I34" s="131"/>
      <c r="J34" s="131"/>
      <c r="K34" s="131"/>
      <c r="L34" s="131"/>
      <c r="M34" s="132"/>
    </row>
    <row r="35" spans="1:13" x14ac:dyDescent="0.4">
      <c r="A35" s="123"/>
      <c r="B35" s="124" t="s">
        <v>136</v>
      </c>
      <c r="C35" s="125" t="s">
        <v>953</v>
      </c>
      <c r="D35" s="126" t="s">
        <v>954</v>
      </c>
      <c r="E35" s="127" t="s">
        <v>76</v>
      </c>
      <c r="F35" s="99"/>
      <c r="G35" s="288"/>
      <c r="H35" s="130"/>
      <c r="I35" s="131"/>
      <c r="J35" s="131"/>
      <c r="K35" s="131"/>
      <c r="L35" s="131"/>
      <c r="M35" s="132"/>
    </row>
    <row r="36" spans="1:13" x14ac:dyDescent="0.4">
      <c r="A36" s="123"/>
      <c r="B36" s="124" t="s">
        <v>230</v>
      </c>
      <c r="C36" s="125" t="s">
        <v>955</v>
      </c>
      <c r="D36" s="126" t="s">
        <v>259</v>
      </c>
      <c r="E36" s="127" t="s">
        <v>76</v>
      </c>
      <c r="F36" s="99"/>
      <c r="G36" s="288"/>
      <c r="H36" s="130"/>
      <c r="I36" s="131"/>
      <c r="J36" s="131"/>
      <c r="K36" s="131"/>
      <c r="L36" s="131"/>
      <c r="M36" s="132"/>
    </row>
    <row r="37" spans="1:13" ht="19.5" thickBot="1" x14ac:dyDescent="0.45">
      <c r="A37" s="123"/>
      <c r="B37" s="124" t="s">
        <v>233</v>
      </c>
      <c r="C37" s="133" t="s">
        <v>956</v>
      </c>
      <c r="D37" s="144" t="s">
        <v>261</v>
      </c>
      <c r="E37" s="134" t="s">
        <v>76</v>
      </c>
      <c r="F37" s="156"/>
      <c r="G37" s="289"/>
      <c r="H37" s="130"/>
      <c r="I37" s="131"/>
      <c r="J37" s="131"/>
      <c r="K37" s="131"/>
      <c r="L37" s="131"/>
      <c r="M37" s="132"/>
    </row>
    <row r="38" spans="1:13" x14ac:dyDescent="0.4">
      <c r="A38" s="123"/>
      <c r="B38" s="124" t="s">
        <v>919</v>
      </c>
      <c r="C38" s="137" t="s">
        <v>957</v>
      </c>
      <c r="D38" s="138" t="s">
        <v>958</v>
      </c>
      <c r="E38" s="139" t="s">
        <v>76</v>
      </c>
      <c r="F38" s="90" t="s">
        <v>77</v>
      </c>
      <c r="G38" s="290"/>
      <c r="H38" s="130"/>
      <c r="I38" s="131"/>
      <c r="J38" s="131"/>
      <c r="K38" s="131"/>
      <c r="L38" s="131"/>
      <c r="M38" s="132"/>
    </row>
    <row r="39" spans="1:13" x14ac:dyDescent="0.4">
      <c r="A39" s="123"/>
      <c r="B39" s="124" t="s">
        <v>90</v>
      </c>
      <c r="C39" s="125" t="s">
        <v>959</v>
      </c>
      <c r="D39" s="126" t="s">
        <v>960</v>
      </c>
      <c r="E39" s="127" t="s">
        <v>76</v>
      </c>
      <c r="F39" s="99"/>
      <c r="G39" s="288"/>
      <c r="H39" s="130"/>
      <c r="I39" s="131"/>
      <c r="J39" s="131"/>
      <c r="K39" s="131"/>
      <c r="L39" s="131"/>
      <c r="M39" s="132"/>
    </row>
    <row r="40" spans="1:13" x14ac:dyDescent="0.4">
      <c r="A40" s="123"/>
      <c r="B40" s="124" t="s">
        <v>238</v>
      </c>
      <c r="C40" s="125" t="s">
        <v>961</v>
      </c>
      <c r="D40" s="126" t="s">
        <v>293</v>
      </c>
      <c r="E40" s="127" t="s">
        <v>76</v>
      </c>
      <c r="F40" s="99"/>
      <c r="G40" s="288"/>
      <c r="H40" s="130"/>
      <c r="I40" s="131"/>
      <c r="J40" s="131"/>
      <c r="K40" s="131"/>
      <c r="L40" s="131"/>
      <c r="M40" s="132"/>
    </row>
    <row r="41" spans="1:13" ht="19.5" thickBot="1" x14ac:dyDescent="0.45">
      <c r="A41" s="123"/>
      <c r="B41" s="143"/>
      <c r="C41" s="133" t="s">
        <v>962</v>
      </c>
      <c r="D41" s="144" t="s">
        <v>295</v>
      </c>
      <c r="E41" s="134" t="s">
        <v>76</v>
      </c>
      <c r="F41" s="156"/>
      <c r="G41" s="289"/>
      <c r="H41" s="130"/>
      <c r="I41" s="131"/>
      <c r="J41" s="131"/>
      <c r="K41" s="131"/>
      <c r="L41" s="131"/>
      <c r="M41" s="132"/>
    </row>
    <row r="42" spans="1:13" ht="19.5" thickBot="1" x14ac:dyDescent="0.45">
      <c r="A42" s="292"/>
      <c r="B42" s="300" t="s">
        <v>264</v>
      </c>
      <c r="C42" s="301" t="s">
        <v>265</v>
      </c>
      <c r="D42" s="302"/>
      <c r="E42" s="303" t="s">
        <v>266</v>
      </c>
      <c r="F42" s="303"/>
      <c r="G42" s="304"/>
      <c r="H42" s="198"/>
      <c r="I42" s="131"/>
      <c r="J42" s="131"/>
      <c r="K42" s="131"/>
      <c r="L42" s="131"/>
      <c r="M42" s="199"/>
    </row>
    <row r="43" spans="1:13" ht="19.5" thickBot="1" x14ac:dyDescent="0.45">
      <c r="A43" s="157"/>
      <c r="B43" s="316" t="s">
        <v>98</v>
      </c>
      <c r="C43" s="317"/>
      <c r="D43" s="317"/>
      <c r="E43" s="317"/>
      <c r="F43" s="317"/>
      <c r="G43" s="318">
        <f>SUM(G34:G42)</f>
        <v>0</v>
      </c>
      <c r="H43" s="204" t="str">
        <f>IF(G43&lt;100,"",IF(G43&gt;100,"※100KVAを超えています",""))</f>
        <v/>
      </c>
      <c r="I43" s="168"/>
      <c r="J43" s="168"/>
      <c r="K43" s="168"/>
      <c r="L43" s="168"/>
      <c r="M43" s="169"/>
    </row>
    <row r="44" spans="1:13" ht="19.5" thickTop="1" x14ac:dyDescent="0.4">
      <c r="A44" s="295" t="s">
        <v>963</v>
      </c>
      <c r="B44" s="319"/>
      <c r="C44" s="320" t="s">
        <v>964</v>
      </c>
      <c r="D44" s="321" t="s">
        <v>337</v>
      </c>
      <c r="E44" s="321" t="s">
        <v>76</v>
      </c>
      <c r="F44" s="322" t="s">
        <v>77</v>
      </c>
      <c r="G44" s="323"/>
      <c r="H44" s="153"/>
      <c r="I44" s="154"/>
      <c r="J44" s="154"/>
      <c r="K44" s="154"/>
      <c r="L44" s="154"/>
      <c r="M44" s="155"/>
    </row>
    <row r="45" spans="1:13" x14ac:dyDescent="0.4">
      <c r="A45" s="296"/>
      <c r="B45" s="324" t="s">
        <v>154</v>
      </c>
      <c r="C45" s="325" t="s">
        <v>965</v>
      </c>
      <c r="D45" s="326" t="s">
        <v>966</v>
      </c>
      <c r="E45" s="326" t="s">
        <v>76</v>
      </c>
      <c r="F45" s="327"/>
      <c r="G45" s="328"/>
      <c r="H45" s="130"/>
      <c r="I45" s="131"/>
      <c r="J45" s="131"/>
      <c r="K45" s="131"/>
      <c r="L45" s="131"/>
      <c r="M45" s="132"/>
    </row>
    <row r="46" spans="1:13" x14ac:dyDescent="0.4">
      <c r="A46" s="296"/>
      <c r="B46" s="324" t="s">
        <v>230</v>
      </c>
      <c r="C46" s="325" t="s">
        <v>967</v>
      </c>
      <c r="D46" s="326" t="s">
        <v>968</v>
      </c>
      <c r="E46" s="326" t="s">
        <v>76</v>
      </c>
      <c r="F46" s="327"/>
      <c r="G46" s="328"/>
      <c r="H46" s="130"/>
      <c r="I46" s="131"/>
      <c r="J46" s="131"/>
      <c r="K46" s="131"/>
      <c r="L46" s="131"/>
      <c r="M46" s="132"/>
    </row>
    <row r="47" spans="1:13" ht="19.5" thickBot="1" x14ac:dyDescent="0.45">
      <c r="A47" s="296"/>
      <c r="B47" s="324" t="s">
        <v>233</v>
      </c>
      <c r="C47" s="329" t="s">
        <v>969</v>
      </c>
      <c r="D47" s="330" t="s">
        <v>970</v>
      </c>
      <c r="E47" s="331" t="s">
        <v>76</v>
      </c>
      <c r="F47" s="332"/>
      <c r="G47" s="333"/>
      <c r="H47" s="130"/>
      <c r="I47" s="131"/>
      <c r="J47" s="131"/>
      <c r="K47" s="131"/>
      <c r="L47" s="131"/>
      <c r="M47" s="132"/>
    </row>
    <row r="48" spans="1:13" x14ac:dyDescent="0.4">
      <c r="A48" s="296"/>
      <c r="B48" s="324" t="s">
        <v>919</v>
      </c>
      <c r="C48" s="334" t="s">
        <v>971</v>
      </c>
      <c r="D48" s="335" t="s">
        <v>343</v>
      </c>
      <c r="E48" s="336" t="s">
        <v>76</v>
      </c>
      <c r="F48" s="305" t="s">
        <v>77</v>
      </c>
      <c r="G48" s="337"/>
      <c r="H48" s="130"/>
      <c r="I48" s="131"/>
      <c r="J48" s="131"/>
      <c r="K48" s="131"/>
      <c r="L48" s="131"/>
      <c r="M48" s="132"/>
    </row>
    <row r="49" spans="1:13" x14ac:dyDescent="0.4">
      <c r="A49" s="296"/>
      <c r="B49" s="324" t="s">
        <v>90</v>
      </c>
      <c r="C49" s="325" t="s">
        <v>972</v>
      </c>
      <c r="D49" s="338" t="s">
        <v>345</v>
      </c>
      <c r="E49" s="326" t="s">
        <v>76</v>
      </c>
      <c r="F49" s="327"/>
      <c r="G49" s="328"/>
      <c r="H49" s="130"/>
      <c r="I49" s="131"/>
      <c r="J49" s="131"/>
      <c r="K49" s="131"/>
      <c r="L49" s="131"/>
      <c r="M49" s="132"/>
    </row>
    <row r="50" spans="1:13" x14ac:dyDescent="0.4">
      <c r="A50" s="296"/>
      <c r="B50" s="324" t="s">
        <v>238</v>
      </c>
      <c r="C50" s="325" t="s">
        <v>973</v>
      </c>
      <c r="D50" s="338" t="s">
        <v>347</v>
      </c>
      <c r="E50" s="326" t="s">
        <v>76</v>
      </c>
      <c r="F50" s="327"/>
      <c r="G50" s="328"/>
      <c r="H50" s="130"/>
      <c r="I50" s="131"/>
      <c r="J50" s="131"/>
      <c r="K50" s="131"/>
      <c r="L50" s="131"/>
      <c r="M50" s="132"/>
    </row>
    <row r="51" spans="1:13" ht="19.5" thickBot="1" x14ac:dyDescent="0.45">
      <c r="A51" s="296"/>
      <c r="B51" s="324"/>
      <c r="C51" s="329" t="s">
        <v>974</v>
      </c>
      <c r="D51" s="339" t="s">
        <v>279</v>
      </c>
      <c r="E51" s="331" t="s">
        <v>76</v>
      </c>
      <c r="F51" s="332"/>
      <c r="G51" s="333"/>
      <c r="H51" s="130"/>
      <c r="I51" s="131"/>
      <c r="J51" s="131"/>
      <c r="K51" s="131"/>
      <c r="L51" s="131"/>
      <c r="M51" s="132"/>
    </row>
    <row r="52" spans="1:13" ht="19.5" thickBot="1" x14ac:dyDescent="0.45">
      <c r="A52" s="296"/>
      <c r="B52" s="340" t="s">
        <v>98</v>
      </c>
      <c r="C52" s="341"/>
      <c r="D52" s="341"/>
      <c r="E52" s="341"/>
      <c r="F52" s="341"/>
      <c r="G52" s="342">
        <f>SUM(G44:G51)</f>
        <v>0</v>
      </c>
      <c r="H52" s="191" t="str">
        <f>IF(G52&lt;100,"",IF(G52&gt;100,"※100KVAを超えています",""))</f>
        <v/>
      </c>
      <c r="I52" s="150"/>
      <c r="J52" s="150"/>
      <c r="K52" s="150"/>
      <c r="L52" s="150"/>
      <c r="M52" s="161"/>
    </row>
    <row r="53" spans="1:13" x14ac:dyDescent="0.4">
      <c r="A53" s="296"/>
      <c r="B53" s="343"/>
      <c r="C53" s="334" t="s">
        <v>975</v>
      </c>
      <c r="D53" s="335" t="s">
        <v>349</v>
      </c>
      <c r="E53" s="336" t="s">
        <v>76</v>
      </c>
      <c r="F53" s="305" t="s">
        <v>77</v>
      </c>
      <c r="G53" s="337"/>
      <c r="H53" s="130"/>
      <c r="I53" s="131"/>
      <c r="J53" s="131"/>
      <c r="K53" s="131"/>
      <c r="L53" s="131"/>
      <c r="M53" s="132"/>
    </row>
    <row r="54" spans="1:13" x14ac:dyDescent="0.4">
      <c r="A54" s="296"/>
      <c r="B54" s="324" t="s">
        <v>171</v>
      </c>
      <c r="C54" s="325" t="s">
        <v>976</v>
      </c>
      <c r="D54" s="338" t="s">
        <v>351</v>
      </c>
      <c r="E54" s="326" t="s">
        <v>76</v>
      </c>
      <c r="F54" s="327"/>
      <c r="G54" s="328"/>
      <c r="H54" s="130"/>
      <c r="I54" s="131"/>
      <c r="J54" s="131"/>
      <c r="K54" s="131"/>
      <c r="L54" s="131"/>
      <c r="M54" s="132"/>
    </row>
    <row r="55" spans="1:13" x14ac:dyDescent="0.4">
      <c r="A55" s="296"/>
      <c r="B55" s="324" t="s">
        <v>230</v>
      </c>
      <c r="C55" s="325" t="s">
        <v>977</v>
      </c>
      <c r="D55" s="338" t="s">
        <v>353</v>
      </c>
      <c r="E55" s="326" t="s">
        <v>76</v>
      </c>
      <c r="F55" s="327"/>
      <c r="G55" s="328"/>
      <c r="H55" s="130"/>
      <c r="I55" s="131"/>
      <c r="J55" s="131"/>
      <c r="K55" s="131"/>
      <c r="L55" s="131"/>
      <c r="M55" s="132"/>
    </row>
    <row r="56" spans="1:13" ht="19.5" thickBot="1" x14ac:dyDescent="0.45">
      <c r="A56" s="296"/>
      <c r="B56" s="324" t="s">
        <v>233</v>
      </c>
      <c r="C56" s="329" t="s">
        <v>978</v>
      </c>
      <c r="D56" s="339" t="s">
        <v>285</v>
      </c>
      <c r="E56" s="331" t="s">
        <v>76</v>
      </c>
      <c r="F56" s="332"/>
      <c r="G56" s="333"/>
      <c r="H56" s="130"/>
      <c r="I56" s="131"/>
      <c r="J56" s="131"/>
      <c r="K56" s="131"/>
      <c r="L56" s="131"/>
      <c r="M56" s="132"/>
    </row>
    <row r="57" spans="1:13" x14ac:dyDescent="0.4">
      <c r="A57" s="296"/>
      <c r="B57" s="324" t="s">
        <v>919</v>
      </c>
      <c r="C57" s="334" t="s">
        <v>979</v>
      </c>
      <c r="D57" s="335" t="s">
        <v>355</v>
      </c>
      <c r="E57" s="336" t="s">
        <v>76</v>
      </c>
      <c r="F57" s="305" t="s">
        <v>77</v>
      </c>
      <c r="G57" s="337"/>
      <c r="H57" s="130"/>
      <c r="I57" s="131"/>
      <c r="J57" s="131"/>
      <c r="K57" s="131"/>
      <c r="L57" s="131"/>
      <c r="M57" s="132"/>
    </row>
    <row r="58" spans="1:13" x14ac:dyDescent="0.4">
      <c r="A58" s="296"/>
      <c r="B58" s="324" t="s">
        <v>90</v>
      </c>
      <c r="C58" s="325" t="s">
        <v>980</v>
      </c>
      <c r="D58" s="338" t="s">
        <v>357</v>
      </c>
      <c r="E58" s="326" t="s">
        <v>76</v>
      </c>
      <c r="F58" s="327"/>
      <c r="G58" s="328"/>
      <c r="H58" s="130"/>
      <c r="I58" s="131"/>
      <c r="J58" s="131"/>
      <c r="K58" s="131"/>
      <c r="L58" s="131"/>
      <c r="M58" s="132"/>
    </row>
    <row r="59" spans="1:13" x14ac:dyDescent="0.4">
      <c r="A59" s="296"/>
      <c r="B59" s="324" t="s">
        <v>238</v>
      </c>
      <c r="C59" s="325" t="s">
        <v>981</v>
      </c>
      <c r="D59" s="338" t="s">
        <v>982</v>
      </c>
      <c r="E59" s="326" t="s">
        <v>76</v>
      </c>
      <c r="F59" s="327"/>
      <c r="G59" s="328"/>
      <c r="H59" s="130"/>
      <c r="I59" s="131"/>
      <c r="J59" s="131"/>
      <c r="K59" s="131"/>
      <c r="L59" s="131"/>
      <c r="M59" s="132"/>
    </row>
    <row r="60" spans="1:13" ht="19.5" thickBot="1" x14ac:dyDescent="0.45">
      <c r="A60" s="296"/>
      <c r="B60" s="324"/>
      <c r="C60" s="329" t="s">
        <v>983</v>
      </c>
      <c r="D60" s="339" t="s">
        <v>984</v>
      </c>
      <c r="E60" s="331" t="s">
        <v>76</v>
      </c>
      <c r="F60" s="332"/>
      <c r="G60" s="333"/>
      <c r="H60" s="130"/>
      <c r="I60" s="131"/>
      <c r="J60" s="131"/>
      <c r="K60" s="131"/>
      <c r="L60" s="131"/>
      <c r="M60" s="132"/>
    </row>
    <row r="61" spans="1:13" ht="19.5" thickBot="1" x14ac:dyDescent="0.45">
      <c r="A61" s="297"/>
      <c r="B61" s="300" t="s">
        <v>264</v>
      </c>
      <c r="C61" s="301" t="s">
        <v>265</v>
      </c>
      <c r="D61" s="302"/>
      <c r="E61" s="303" t="s">
        <v>266</v>
      </c>
      <c r="F61" s="303"/>
      <c r="G61" s="304"/>
      <c r="H61" s="198"/>
      <c r="I61" s="131"/>
      <c r="J61" s="131"/>
      <c r="K61" s="131"/>
      <c r="L61" s="131"/>
      <c r="M61" s="199"/>
    </row>
    <row r="62" spans="1:13" ht="19.5" thickBot="1" x14ac:dyDescent="0.45">
      <c r="A62" s="298"/>
      <c r="B62" s="344" t="s">
        <v>98</v>
      </c>
      <c r="C62" s="345"/>
      <c r="D62" s="345"/>
      <c r="E62" s="345"/>
      <c r="F62" s="345"/>
      <c r="G62" s="346">
        <f>SUM(G53:G61)</f>
        <v>0</v>
      </c>
      <c r="H62" s="204" t="str">
        <f>IF(G62&lt;100,"",IF(G62&gt;100,"※100KVAを超えています",""))</f>
        <v/>
      </c>
      <c r="I62" s="168"/>
      <c r="J62" s="168"/>
      <c r="K62" s="168"/>
      <c r="L62" s="168"/>
      <c r="M62" s="169"/>
    </row>
    <row r="63" spans="1:13" ht="19.5" thickTop="1" x14ac:dyDescent="0.4">
      <c r="A63" s="113" t="s">
        <v>985</v>
      </c>
      <c r="B63" s="347"/>
      <c r="C63" s="320" t="s">
        <v>986</v>
      </c>
      <c r="D63" s="321" t="s">
        <v>987</v>
      </c>
      <c r="E63" s="321" t="s">
        <v>76</v>
      </c>
      <c r="F63" s="322" t="s">
        <v>77</v>
      </c>
      <c r="G63" s="323"/>
      <c r="H63" s="120"/>
      <c r="I63" s="121"/>
      <c r="J63" s="121"/>
      <c r="K63" s="121"/>
      <c r="L63" s="121"/>
      <c r="M63" s="122"/>
    </row>
    <row r="64" spans="1:13" x14ac:dyDescent="0.4">
      <c r="A64" s="123"/>
      <c r="B64" s="348" t="s">
        <v>189</v>
      </c>
      <c r="C64" s="325" t="s">
        <v>988</v>
      </c>
      <c r="D64" s="330" t="s">
        <v>989</v>
      </c>
      <c r="E64" s="326" t="s">
        <v>76</v>
      </c>
      <c r="F64" s="327"/>
      <c r="G64" s="328"/>
      <c r="H64" s="130"/>
      <c r="I64" s="131"/>
      <c r="J64" s="131"/>
      <c r="K64" s="131"/>
      <c r="L64" s="131"/>
      <c r="M64" s="132"/>
    </row>
    <row r="65" spans="1:13" x14ac:dyDescent="0.4">
      <c r="A65" s="123"/>
      <c r="B65" s="348" t="s">
        <v>230</v>
      </c>
      <c r="C65" s="325" t="s">
        <v>990</v>
      </c>
      <c r="D65" s="330" t="s">
        <v>269</v>
      </c>
      <c r="E65" s="326" t="s">
        <v>76</v>
      </c>
      <c r="F65" s="327"/>
      <c r="G65" s="328"/>
      <c r="H65" s="130"/>
      <c r="I65" s="131"/>
      <c r="J65" s="131"/>
      <c r="K65" s="131"/>
      <c r="L65" s="131"/>
      <c r="M65" s="132"/>
    </row>
    <row r="66" spans="1:13" ht="19.5" thickBot="1" x14ac:dyDescent="0.45">
      <c r="A66" s="123"/>
      <c r="B66" s="348" t="s">
        <v>233</v>
      </c>
      <c r="C66" s="329" t="s">
        <v>991</v>
      </c>
      <c r="D66" s="339" t="s">
        <v>271</v>
      </c>
      <c r="E66" s="331" t="s">
        <v>76</v>
      </c>
      <c r="F66" s="332"/>
      <c r="G66" s="333"/>
      <c r="H66" s="130"/>
      <c r="I66" s="131"/>
      <c r="J66" s="131"/>
      <c r="K66" s="131"/>
      <c r="L66" s="131"/>
      <c r="M66" s="132"/>
    </row>
    <row r="67" spans="1:13" x14ac:dyDescent="0.4">
      <c r="A67" s="123"/>
      <c r="B67" s="348" t="s">
        <v>919</v>
      </c>
      <c r="C67" s="334" t="s">
        <v>992</v>
      </c>
      <c r="D67" s="335" t="s">
        <v>993</v>
      </c>
      <c r="E67" s="336" t="s">
        <v>76</v>
      </c>
      <c r="F67" s="305" t="s">
        <v>77</v>
      </c>
      <c r="G67" s="337"/>
      <c r="H67" s="130"/>
      <c r="I67" s="131"/>
      <c r="J67" s="131"/>
      <c r="K67" s="131"/>
      <c r="L67" s="131"/>
      <c r="M67" s="132"/>
    </row>
    <row r="68" spans="1:13" x14ac:dyDescent="0.4">
      <c r="A68" s="123"/>
      <c r="B68" s="348" t="s">
        <v>90</v>
      </c>
      <c r="C68" s="325" t="s">
        <v>994</v>
      </c>
      <c r="D68" s="338" t="s">
        <v>995</v>
      </c>
      <c r="E68" s="326" t="s">
        <v>76</v>
      </c>
      <c r="F68" s="327"/>
      <c r="G68" s="328"/>
      <c r="H68" s="130"/>
      <c r="I68" s="131"/>
      <c r="J68" s="131"/>
      <c r="K68" s="131"/>
      <c r="L68" s="131"/>
      <c r="M68" s="132"/>
    </row>
    <row r="69" spans="1:13" x14ac:dyDescent="0.4">
      <c r="A69" s="123"/>
      <c r="B69" s="348" t="s">
        <v>238</v>
      </c>
      <c r="C69" s="325" t="s">
        <v>996</v>
      </c>
      <c r="D69" s="338" t="s">
        <v>275</v>
      </c>
      <c r="E69" s="326" t="s">
        <v>76</v>
      </c>
      <c r="F69" s="327"/>
      <c r="G69" s="328"/>
      <c r="H69" s="130"/>
      <c r="I69" s="131"/>
      <c r="J69" s="131"/>
      <c r="K69" s="131"/>
      <c r="L69" s="131"/>
      <c r="M69" s="132"/>
    </row>
    <row r="70" spans="1:13" ht="19.5" thickBot="1" x14ac:dyDescent="0.45">
      <c r="A70" s="123"/>
      <c r="B70" s="348"/>
      <c r="C70" s="329" t="s">
        <v>997</v>
      </c>
      <c r="D70" s="339" t="s">
        <v>277</v>
      </c>
      <c r="E70" s="331" t="s">
        <v>76</v>
      </c>
      <c r="F70" s="332"/>
      <c r="G70" s="333"/>
      <c r="H70" s="130"/>
      <c r="I70" s="131"/>
      <c r="J70" s="131"/>
      <c r="K70" s="131"/>
      <c r="L70" s="131"/>
      <c r="M70" s="132"/>
    </row>
    <row r="71" spans="1:13" ht="19.5" thickBot="1" x14ac:dyDescent="0.45">
      <c r="A71" s="123"/>
      <c r="B71" s="340" t="s">
        <v>98</v>
      </c>
      <c r="C71" s="341"/>
      <c r="D71" s="341"/>
      <c r="E71" s="341"/>
      <c r="F71" s="341"/>
      <c r="G71" s="342">
        <f>SUM(G63:G70)</f>
        <v>0</v>
      </c>
      <c r="H71" s="191" t="str">
        <f>IF(G71&lt;100,"",IF(G71&gt;100,"※100KVAを超えています",""))</f>
        <v/>
      </c>
      <c r="I71" s="150"/>
      <c r="J71" s="150"/>
      <c r="K71" s="150"/>
      <c r="L71" s="150"/>
      <c r="M71" s="161"/>
    </row>
    <row r="72" spans="1:13" x14ac:dyDescent="0.4">
      <c r="A72" s="123"/>
      <c r="B72" s="343"/>
      <c r="C72" s="334" t="s">
        <v>998</v>
      </c>
      <c r="D72" s="335" t="s">
        <v>999</v>
      </c>
      <c r="E72" s="336" t="s">
        <v>76</v>
      </c>
      <c r="F72" s="305" t="s">
        <v>77</v>
      </c>
      <c r="G72" s="337"/>
      <c r="H72" s="130"/>
      <c r="I72" s="131"/>
      <c r="J72" s="131"/>
      <c r="K72" s="131"/>
      <c r="L72" s="131"/>
      <c r="M72" s="132"/>
    </row>
    <row r="73" spans="1:13" x14ac:dyDescent="0.4">
      <c r="A73" s="123"/>
      <c r="B73" s="324" t="s">
        <v>206</v>
      </c>
      <c r="C73" s="325" t="s">
        <v>1000</v>
      </c>
      <c r="D73" s="338" t="s">
        <v>1001</v>
      </c>
      <c r="E73" s="326" t="s">
        <v>76</v>
      </c>
      <c r="F73" s="327"/>
      <c r="G73" s="328"/>
      <c r="H73" s="130"/>
      <c r="I73" s="131"/>
      <c r="J73" s="131"/>
      <c r="K73" s="131"/>
      <c r="L73" s="131"/>
      <c r="M73" s="132"/>
    </row>
    <row r="74" spans="1:13" x14ac:dyDescent="0.4">
      <c r="A74" s="123"/>
      <c r="B74" s="324" t="s">
        <v>230</v>
      </c>
      <c r="C74" s="325" t="s">
        <v>1002</v>
      </c>
      <c r="D74" s="338" t="s">
        <v>281</v>
      </c>
      <c r="E74" s="326" t="s">
        <v>76</v>
      </c>
      <c r="F74" s="327"/>
      <c r="G74" s="328"/>
      <c r="H74" s="130"/>
      <c r="I74" s="131"/>
      <c r="J74" s="131"/>
      <c r="K74" s="131"/>
      <c r="L74" s="131"/>
      <c r="M74" s="132"/>
    </row>
    <row r="75" spans="1:13" ht="19.5" thickBot="1" x14ac:dyDescent="0.45">
      <c r="A75" s="123"/>
      <c r="B75" s="324" t="s">
        <v>233</v>
      </c>
      <c r="C75" s="329" t="s">
        <v>1003</v>
      </c>
      <c r="D75" s="339" t="s">
        <v>283</v>
      </c>
      <c r="E75" s="331" t="s">
        <v>76</v>
      </c>
      <c r="F75" s="332"/>
      <c r="G75" s="333"/>
      <c r="H75" s="130"/>
      <c r="I75" s="131"/>
      <c r="J75" s="131"/>
      <c r="K75" s="131"/>
      <c r="L75" s="131"/>
      <c r="M75" s="132"/>
    </row>
    <row r="76" spans="1:13" x14ac:dyDescent="0.4">
      <c r="A76" s="123"/>
      <c r="B76" s="324" t="s">
        <v>919</v>
      </c>
      <c r="C76" s="334" t="s">
        <v>1004</v>
      </c>
      <c r="D76" s="335" t="s">
        <v>1005</v>
      </c>
      <c r="E76" s="336" t="s">
        <v>76</v>
      </c>
      <c r="F76" s="305" t="s">
        <v>77</v>
      </c>
      <c r="G76" s="337"/>
      <c r="H76" s="130"/>
      <c r="I76" s="131"/>
      <c r="J76" s="131"/>
      <c r="K76" s="131"/>
      <c r="L76" s="131"/>
      <c r="M76" s="132"/>
    </row>
    <row r="77" spans="1:13" x14ac:dyDescent="0.4">
      <c r="A77" s="123"/>
      <c r="B77" s="324" t="s">
        <v>90</v>
      </c>
      <c r="C77" s="325" t="s">
        <v>1006</v>
      </c>
      <c r="D77" s="338" t="s">
        <v>1007</v>
      </c>
      <c r="E77" s="326" t="s">
        <v>76</v>
      </c>
      <c r="F77" s="327"/>
      <c r="G77" s="328"/>
      <c r="H77" s="130"/>
      <c r="I77" s="131"/>
      <c r="J77" s="131"/>
      <c r="K77" s="131"/>
      <c r="L77" s="131"/>
      <c r="M77" s="132"/>
    </row>
    <row r="78" spans="1:13" x14ac:dyDescent="0.4">
      <c r="A78" s="123"/>
      <c r="B78" s="324" t="s">
        <v>238</v>
      </c>
      <c r="C78" s="325" t="s">
        <v>1008</v>
      </c>
      <c r="D78" s="338" t="s">
        <v>287</v>
      </c>
      <c r="E78" s="326" t="s">
        <v>76</v>
      </c>
      <c r="F78" s="327"/>
      <c r="G78" s="328"/>
      <c r="H78" s="130"/>
      <c r="I78" s="131"/>
      <c r="J78" s="131"/>
      <c r="K78" s="131"/>
      <c r="L78" s="131"/>
      <c r="M78" s="132"/>
    </row>
    <row r="79" spans="1:13" ht="19.5" thickBot="1" x14ac:dyDescent="0.45">
      <c r="A79" s="123"/>
      <c r="B79" s="324"/>
      <c r="C79" s="329" t="s">
        <v>1009</v>
      </c>
      <c r="D79" s="339" t="s">
        <v>289</v>
      </c>
      <c r="E79" s="331" t="s">
        <v>76</v>
      </c>
      <c r="F79" s="332"/>
      <c r="G79" s="333"/>
      <c r="H79" s="130"/>
      <c r="I79" s="131"/>
      <c r="J79" s="131"/>
      <c r="K79" s="131"/>
      <c r="L79" s="131"/>
      <c r="M79" s="132"/>
    </row>
    <row r="80" spans="1:13" ht="19.5" thickBot="1" x14ac:dyDescent="0.45">
      <c r="A80" s="292"/>
      <c r="B80" s="300" t="s">
        <v>264</v>
      </c>
      <c r="C80" s="301" t="s">
        <v>265</v>
      </c>
      <c r="D80" s="302"/>
      <c r="E80" s="303" t="s">
        <v>266</v>
      </c>
      <c r="F80" s="303"/>
      <c r="G80" s="304"/>
      <c r="H80" s="198"/>
      <c r="I80" s="131"/>
      <c r="J80" s="131"/>
      <c r="K80" s="131"/>
      <c r="L80" s="131"/>
      <c r="M80" s="199"/>
    </row>
    <row r="81" spans="1:13" ht="19.5" thickBot="1" x14ac:dyDescent="0.45">
      <c r="A81" s="174"/>
      <c r="B81" s="146" t="s">
        <v>98</v>
      </c>
      <c r="C81" s="147"/>
      <c r="D81" s="147"/>
      <c r="E81" s="147"/>
      <c r="F81" s="147"/>
      <c r="G81" s="291">
        <f>SUM(G72:G80)</f>
        <v>0</v>
      </c>
      <c r="H81" s="175" t="str">
        <f>IF(G81&lt;100,"",IF(G81&gt;100,"※100KVAを超えています",""))</f>
        <v/>
      </c>
      <c r="I81" s="176"/>
      <c r="J81" s="176"/>
      <c r="K81" s="176"/>
      <c r="L81" s="176"/>
      <c r="M81" s="177"/>
    </row>
    <row r="83" spans="1:13" x14ac:dyDescent="0.4">
      <c r="C83" s="178"/>
      <c r="D83" s="178"/>
      <c r="E83" s="308"/>
      <c r="F83" s="349" t="s">
        <v>221</v>
      </c>
      <c r="G83" s="299">
        <f>G14+G24+G33+G43+G52+G62+G71+G81</f>
        <v>0</v>
      </c>
    </row>
  </sheetData>
  <mergeCells count="52">
    <mergeCell ref="F76:F79"/>
    <mergeCell ref="C80:D80"/>
    <mergeCell ref="B81:F81"/>
    <mergeCell ref="H81:M81"/>
    <mergeCell ref="J1:M1"/>
    <mergeCell ref="A1:B1"/>
    <mergeCell ref="F57:F60"/>
    <mergeCell ref="C61:D61"/>
    <mergeCell ref="B62:F62"/>
    <mergeCell ref="H62:M62"/>
    <mergeCell ref="A63:A81"/>
    <mergeCell ref="F63:F66"/>
    <mergeCell ref="F67:F70"/>
    <mergeCell ref="B71:F71"/>
    <mergeCell ref="H71:M71"/>
    <mergeCell ref="F72:F75"/>
    <mergeCell ref="F38:F41"/>
    <mergeCell ref="C42:D42"/>
    <mergeCell ref="B43:F43"/>
    <mergeCell ref="H43:M43"/>
    <mergeCell ref="A44:A62"/>
    <mergeCell ref="F44:F47"/>
    <mergeCell ref="F48:F51"/>
    <mergeCell ref="B52:F52"/>
    <mergeCell ref="H52:M52"/>
    <mergeCell ref="F53:F56"/>
    <mergeCell ref="F19:F22"/>
    <mergeCell ref="C23:D23"/>
    <mergeCell ref="B24:F24"/>
    <mergeCell ref="H24:M24"/>
    <mergeCell ref="A25:A43"/>
    <mergeCell ref="F25:F28"/>
    <mergeCell ref="F29:F32"/>
    <mergeCell ref="B33:F33"/>
    <mergeCell ref="H33:M33"/>
    <mergeCell ref="F34:F37"/>
    <mergeCell ref="G3:G5"/>
    <mergeCell ref="H3:M3"/>
    <mergeCell ref="H4:J4"/>
    <mergeCell ref="K4:M4"/>
    <mergeCell ref="A6:A24"/>
    <mergeCell ref="F6:F9"/>
    <mergeCell ref="F10:F13"/>
    <mergeCell ref="B14:F14"/>
    <mergeCell ref="H14:M14"/>
    <mergeCell ref="F15:F18"/>
    <mergeCell ref="A3:A5"/>
    <mergeCell ref="B3:B5"/>
    <mergeCell ref="C3:C5"/>
    <mergeCell ref="D3:D5"/>
    <mergeCell ref="E3:E5"/>
    <mergeCell ref="F3:F5"/>
  </mergeCells>
  <phoneticPr fontId="3"/>
  <conditionalFormatting sqref="G14 G33">
    <cfRule type="cellIs" dxfId="2" priority="2" operator="greaterThan">
      <formula>100</formula>
    </cfRule>
    <cfRule type="cellIs" dxfId="1" priority="3" operator="greaterThan">
      <formula>100</formula>
    </cfRule>
  </conditionalFormatting>
  <conditionalFormatting sqref="G24 G43 G52 G62 G71 G81">
    <cfRule type="cellIs" dxfId="0" priority="1" operator="greaterThan">
      <formula>100</formula>
    </cfRule>
  </conditionalFormatting>
  <pageMargins left="0.7" right="0.7" top="0.75" bottom="0.75" header="0.3" footer="0.3"/>
  <pageSetup paperSize="8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86BF-56E7-49F5-A0E3-7AE8DA433B61}">
  <sheetPr>
    <pageSetUpPr fitToPage="1"/>
  </sheetPr>
  <dimension ref="A1:M79"/>
  <sheetViews>
    <sheetView view="pageBreakPreview" zoomScaleNormal="55" zoomScaleSheetLayoutView="100" workbookViewId="0">
      <selection sqref="A1:B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5" width="10" style="83" customWidth="1"/>
    <col min="6" max="6" width="10" style="84" customWidth="1"/>
    <col min="7" max="7" width="10" style="85" customWidth="1"/>
    <col min="8" max="13" width="8.375" style="84" customWidth="1"/>
    <col min="14" max="16384" width="8.625" style="87"/>
  </cols>
  <sheetData>
    <row r="1" spans="1:13" ht="25.5" x14ac:dyDescent="0.4">
      <c r="A1" s="363" t="s">
        <v>55</v>
      </c>
      <c r="B1" s="363"/>
      <c r="C1" s="284" t="s">
        <v>909</v>
      </c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>
      <c r="A2" s="88"/>
    </row>
    <row r="3" spans="1:13" x14ac:dyDescent="0.4">
      <c r="A3" s="89" t="s">
        <v>57</v>
      </c>
      <c r="B3" s="90" t="s">
        <v>58</v>
      </c>
      <c r="C3" s="91" t="s">
        <v>59</v>
      </c>
      <c r="D3" s="92" t="s">
        <v>60</v>
      </c>
      <c r="E3" s="91" t="s">
        <v>61</v>
      </c>
      <c r="F3" s="91" t="s">
        <v>62</v>
      </c>
      <c r="G3" s="93" t="s">
        <v>63</v>
      </c>
      <c r="H3" s="94" t="s">
        <v>64</v>
      </c>
      <c r="I3" s="95"/>
      <c r="J3" s="95"/>
      <c r="K3" s="95"/>
      <c r="L3" s="95"/>
      <c r="M3" s="96"/>
    </row>
    <row r="4" spans="1:13" x14ac:dyDescent="0.4">
      <c r="A4" s="97"/>
      <c r="B4" s="98"/>
      <c r="C4" s="99"/>
      <c r="D4" s="99"/>
      <c r="E4" s="99"/>
      <c r="F4" s="99"/>
      <c r="G4" s="100"/>
      <c r="H4" s="101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105"/>
      <c r="B5" s="106"/>
      <c r="C5" s="107"/>
      <c r="D5" s="108"/>
      <c r="E5" s="107"/>
      <c r="F5" s="107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113" t="s">
        <v>73</v>
      </c>
      <c r="B6" s="114"/>
      <c r="C6" s="115" t="s">
        <v>74</v>
      </c>
      <c r="D6" s="116" t="s">
        <v>75</v>
      </c>
      <c r="E6" s="117" t="s">
        <v>76</v>
      </c>
      <c r="F6" s="118" t="s">
        <v>77</v>
      </c>
      <c r="G6" s="119"/>
      <c r="H6" s="120"/>
      <c r="I6" s="121"/>
      <c r="J6" s="121"/>
      <c r="K6" s="121"/>
      <c r="L6" s="121"/>
      <c r="M6" s="122"/>
    </row>
    <row r="7" spans="1:13" x14ac:dyDescent="0.4">
      <c r="A7" s="123"/>
      <c r="B7" s="124" t="s">
        <v>78</v>
      </c>
      <c r="C7" s="125" t="s">
        <v>79</v>
      </c>
      <c r="D7" s="126" t="s">
        <v>80</v>
      </c>
      <c r="E7" s="127" t="s">
        <v>76</v>
      </c>
      <c r="F7" s="128"/>
      <c r="G7" s="129"/>
      <c r="H7" s="130"/>
      <c r="I7" s="131"/>
      <c r="J7" s="131"/>
      <c r="K7" s="131"/>
      <c r="L7" s="131"/>
      <c r="M7" s="132"/>
    </row>
    <row r="8" spans="1:13" x14ac:dyDescent="0.4">
      <c r="A8" s="123"/>
      <c r="B8" s="124" t="s">
        <v>81</v>
      </c>
      <c r="C8" s="125" t="s">
        <v>82</v>
      </c>
      <c r="D8" s="126" t="s">
        <v>83</v>
      </c>
      <c r="E8" s="127" t="s">
        <v>76</v>
      </c>
      <c r="F8" s="128"/>
      <c r="G8" s="129"/>
      <c r="H8" s="130"/>
      <c r="I8" s="131"/>
      <c r="J8" s="131"/>
      <c r="K8" s="131"/>
      <c r="L8" s="131"/>
      <c r="M8" s="132"/>
    </row>
    <row r="9" spans="1:13" ht="19.5" thickBot="1" x14ac:dyDescent="0.45">
      <c r="A9" s="123"/>
      <c r="B9" s="124" t="s">
        <v>84</v>
      </c>
      <c r="C9" s="133" t="s">
        <v>85</v>
      </c>
      <c r="D9" s="126" t="s">
        <v>86</v>
      </c>
      <c r="E9" s="134" t="s">
        <v>76</v>
      </c>
      <c r="F9" s="135"/>
      <c r="G9" s="136"/>
      <c r="H9" s="130"/>
      <c r="I9" s="131"/>
      <c r="J9" s="131"/>
      <c r="K9" s="131"/>
      <c r="L9" s="131"/>
      <c r="M9" s="132"/>
    </row>
    <row r="10" spans="1:13" x14ac:dyDescent="0.4">
      <c r="A10" s="123"/>
      <c r="B10" s="124" t="s">
        <v>87</v>
      </c>
      <c r="C10" s="137" t="s">
        <v>88</v>
      </c>
      <c r="D10" s="138" t="s">
        <v>89</v>
      </c>
      <c r="E10" s="139" t="s">
        <v>76</v>
      </c>
      <c r="F10" s="140" t="s">
        <v>77</v>
      </c>
      <c r="G10" s="141"/>
      <c r="H10" s="130"/>
      <c r="I10" s="131"/>
      <c r="J10" s="131"/>
      <c r="K10" s="131"/>
      <c r="L10" s="131"/>
      <c r="M10" s="132"/>
    </row>
    <row r="11" spans="1:13" x14ac:dyDescent="0.4">
      <c r="A11" s="123"/>
      <c r="B11" s="124" t="s">
        <v>90</v>
      </c>
      <c r="C11" s="125" t="s">
        <v>91</v>
      </c>
      <c r="D11" s="126" t="s">
        <v>92</v>
      </c>
      <c r="E11" s="127" t="s">
        <v>76</v>
      </c>
      <c r="F11" s="142"/>
      <c r="G11" s="129"/>
      <c r="H11" s="130"/>
      <c r="I11" s="131"/>
      <c r="J11" s="131"/>
      <c r="K11" s="131"/>
      <c r="L11" s="131"/>
      <c r="M11" s="132"/>
    </row>
    <row r="12" spans="1:13" x14ac:dyDescent="0.4">
      <c r="A12" s="123"/>
      <c r="B12" s="124" t="s">
        <v>93</v>
      </c>
      <c r="C12" s="125" t="s">
        <v>94</v>
      </c>
      <c r="D12" s="126" t="s">
        <v>95</v>
      </c>
      <c r="E12" s="127" t="s">
        <v>76</v>
      </c>
      <c r="F12" s="142"/>
      <c r="G12" s="129"/>
      <c r="H12" s="130"/>
      <c r="I12" s="131"/>
      <c r="J12" s="131"/>
      <c r="K12" s="131"/>
      <c r="L12" s="131"/>
      <c r="M12" s="132"/>
    </row>
    <row r="13" spans="1:13" ht="19.5" thickBot="1" x14ac:dyDescent="0.45">
      <c r="A13" s="123"/>
      <c r="B13" s="143"/>
      <c r="C13" s="133" t="s">
        <v>96</v>
      </c>
      <c r="D13" s="144" t="s">
        <v>97</v>
      </c>
      <c r="E13" s="134" t="s">
        <v>76</v>
      </c>
      <c r="F13" s="145"/>
      <c r="G13" s="136"/>
      <c r="H13" s="130"/>
      <c r="I13" s="131"/>
      <c r="J13" s="131"/>
      <c r="K13" s="131"/>
      <c r="L13" s="131"/>
      <c r="M13" s="132"/>
    </row>
    <row r="14" spans="1:13" ht="19.5" thickBot="1" x14ac:dyDescent="0.45">
      <c r="A14" s="123"/>
      <c r="B14" s="146" t="s">
        <v>98</v>
      </c>
      <c r="C14" s="147"/>
      <c r="D14" s="147"/>
      <c r="E14" s="147"/>
      <c r="F14" s="148"/>
      <c r="G14" s="149">
        <f>SUM(G6:G13)</f>
        <v>0</v>
      </c>
      <c r="H14" s="150" t="str">
        <f>IF(G14&lt;93.7,"",IF(G14&gt;93.7,"※93.7を超えています",""))</f>
        <v/>
      </c>
      <c r="I14" s="150"/>
      <c r="J14" s="150"/>
      <c r="K14" s="150"/>
      <c r="L14" s="150"/>
      <c r="M14" s="151"/>
    </row>
    <row r="15" spans="1:13" x14ac:dyDescent="0.4">
      <c r="A15" s="123"/>
      <c r="B15" s="152"/>
      <c r="C15" s="137" t="s">
        <v>99</v>
      </c>
      <c r="D15" s="139" t="s">
        <v>100</v>
      </c>
      <c r="E15" s="139" t="s">
        <v>76</v>
      </c>
      <c r="F15" s="90" t="s">
        <v>77</v>
      </c>
      <c r="G15" s="141"/>
      <c r="H15" s="153"/>
      <c r="I15" s="154"/>
      <c r="J15" s="154"/>
      <c r="K15" s="154"/>
      <c r="L15" s="154"/>
      <c r="M15" s="155"/>
    </row>
    <row r="16" spans="1:13" x14ac:dyDescent="0.4">
      <c r="A16" s="123"/>
      <c r="B16" s="124" t="s">
        <v>101</v>
      </c>
      <c r="C16" s="125" t="s">
        <v>102</v>
      </c>
      <c r="D16" s="127" t="s">
        <v>103</v>
      </c>
      <c r="E16" s="127" t="s">
        <v>76</v>
      </c>
      <c r="F16" s="99"/>
      <c r="G16" s="129"/>
      <c r="H16" s="130"/>
      <c r="I16" s="131"/>
      <c r="J16" s="131"/>
      <c r="K16" s="131"/>
      <c r="L16" s="131"/>
      <c r="M16" s="132"/>
    </row>
    <row r="17" spans="1:13" x14ac:dyDescent="0.4">
      <c r="A17" s="123"/>
      <c r="B17" s="124" t="s">
        <v>81</v>
      </c>
      <c r="C17" s="125" t="s">
        <v>104</v>
      </c>
      <c r="D17" s="127" t="s">
        <v>105</v>
      </c>
      <c r="E17" s="127" t="s">
        <v>76</v>
      </c>
      <c r="F17" s="99"/>
      <c r="G17" s="129"/>
      <c r="H17" s="130"/>
      <c r="I17" s="131"/>
      <c r="J17" s="131"/>
      <c r="K17" s="131"/>
      <c r="L17" s="131"/>
      <c r="M17" s="132"/>
    </row>
    <row r="18" spans="1:13" ht="19.5" thickBot="1" x14ac:dyDescent="0.45">
      <c r="A18" s="123"/>
      <c r="B18" s="124" t="s">
        <v>84</v>
      </c>
      <c r="C18" s="133" t="s">
        <v>106</v>
      </c>
      <c r="D18" s="116" t="s">
        <v>107</v>
      </c>
      <c r="E18" s="134" t="s">
        <v>76</v>
      </c>
      <c r="F18" s="156"/>
      <c r="G18" s="136"/>
      <c r="H18" s="130"/>
      <c r="I18" s="131"/>
      <c r="J18" s="131"/>
      <c r="K18" s="131"/>
      <c r="L18" s="131"/>
      <c r="M18" s="132"/>
    </row>
    <row r="19" spans="1:13" x14ac:dyDescent="0.4">
      <c r="A19" s="123"/>
      <c r="B19" s="124" t="s">
        <v>87</v>
      </c>
      <c r="C19" s="137" t="s">
        <v>108</v>
      </c>
      <c r="D19" s="138" t="s">
        <v>109</v>
      </c>
      <c r="E19" s="139" t="s">
        <v>76</v>
      </c>
      <c r="F19" s="90" t="s">
        <v>77</v>
      </c>
      <c r="G19" s="141"/>
      <c r="H19" s="130"/>
      <c r="I19" s="131"/>
      <c r="J19" s="131"/>
      <c r="K19" s="131"/>
      <c r="L19" s="131"/>
      <c r="M19" s="132"/>
    </row>
    <row r="20" spans="1:13" x14ac:dyDescent="0.4">
      <c r="A20" s="123"/>
      <c r="B20" s="124" t="s">
        <v>90</v>
      </c>
      <c r="C20" s="125" t="s">
        <v>110</v>
      </c>
      <c r="D20" s="126" t="s">
        <v>111</v>
      </c>
      <c r="E20" s="127" t="s">
        <v>76</v>
      </c>
      <c r="F20" s="99"/>
      <c r="G20" s="129"/>
      <c r="H20" s="130"/>
      <c r="I20" s="131"/>
      <c r="J20" s="131"/>
      <c r="K20" s="131"/>
      <c r="L20" s="131"/>
      <c r="M20" s="132"/>
    </row>
    <row r="21" spans="1:13" x14ac:dyDescent="0.4">
      <c r="A21" s="123"/>
      <c r="B21" s="124" t="s">
        <v>93</v>
      </c>
      <c r="C21" s="125" t="s">
        <v>112</v>
      </c>
      <c r="D21" s="126" t="s">
        <v>113</v>
      </c>
      <c r="E21" s="127" t="s">
        <v>76</v>
      </c>
      <c r="F21" s="99"/>
      <c r="G21" s="129"/>
      <c r="H21" s="130"/>
      <c r="I21" s="131"/>
      <c r="J21" s="131"/>
      <c r="K21" s="131"/>
      <c r="L21" s="131"/>
      <c r="M21" s="132"/>
    </row>
    <row r="22" spans="1:13" ht="19.5" thickBot="1" x14ac:dyDescent="0.45">
      <c r="A22" s="123"/>
      <c r="B22" s="124"/>
      <c r="C22" s="133" t="s">
        <v>114</v>
      </c>
      <c r="D22" s="134" t="s">
        <v>115</v>
      </c>
      <c r="E22" s="134" t="s">
        <v>76</v>
      </c>
      <c r="F22" s="156"/>
      <c r="G22" s="136"/>
      <c r="H22" s="130"/>
      <c r="I22" s="131"/>
      <c r="J22" s="131"/>
      <c r="K22" s="131"/>
      <c r="L22" s="131"/>
      <c r="M22" s="132"/>
    </row>
    <row r="23" spans="1:13" ht="19.5" thickBot="1" x14ac:dyDescent="0.45">
      <c r="A23" s="157"/>
      <c r="B23" s="158" t="s">
        <v>98</v>
      </c>
      <c r="C23" s="159"/>
      <c r="D23" s="159"/>
      <c r="E23" s="159"/>
      <c r="F23" s="159"/>
      <c r="G23" s="160">
        <f>SUM(G15:G22)</f>
        <v>0</v>
      </c>
      <c r="H23" s="150" t="str">
        <f>IF(G23&lt;93.7,"",IF(G23&gt;93.7,"※93.7を超えています",""))</f>
        <v/>
      </c>
      <c r="I23" s="150"/>
      <c r="J23" s="150"/>
      <c r="K23" s="150"/>
      <c r="L23" s="150"/>
      <c r="M23" s="161"/>
    </row>
    <row r="24" spans="1:13" ht="19.5" thickTop="1" x14ac:dyDescent="0.4">
      <c r="A24" s="113" t="s">
        <v>116</v>
      </c>
      <c r="B24" s="162"/>
      <c r="C24" s="115" t="s">
        <v>117</v>
      </c>
      <c r="D24" s="117" t="s">
        <v>118</v>
      </c>
      <c r="E24" s="117" t="s">
        <v>76</v>
      </c>
      <c r="F24" s="163" t="s">
        <v>77</v>
      </c>
      <c r="G24" s="119"/>
      <c r="H24" s="120"/>
      <c r="I24" s="121"/>
      <c r="J24" s="121"/>
      <c r="K24" s="121"/>
      <c r="L24" s="121"/>
      <c r="M24" s="122"/>
    </row>
    <row r="25" spans="1:13" x14ac:dyDescent="0.4">
      <c r="A25" s="123"/>
      <c r="B25" s="143" t="s">
        <v>119</v>
      </c>
      <c r="C25" s="125" t="s">
        <v>120</v>
      </c>
      <c r="D25" s="127" t="s">
        <v>121</v>
      </c>
      <c r="E25" s="127" t="s">
        <v>76</v>
      </c>
      <c r="F25" s="99"/>
      <c r="G25" s="129"/>
      <c r="H25" s="130"/>
      <c r="I25" s="131"/>
      <c r="J25" s="131"/>
      <c r="K25" s="131"/>
      <c r="L25" s="131"/>
      <c r="M25" s="132"/>
    </row>
    <row r="26" spans="1:13" x14ac:dyDescent="0.4">
      <c r="A26" s="123"/>
      <c r="B26" s="143" t="s">
        <v>81</v>
      </c>
      <c r="C26" s="125" t="s">
        <v>122</v>
      </c>
      <c r="D26" s="127" t="s">
        <v>123</v>
      </c>
      <c r="E26" s="127" t="s">
        <v>76</v>
      </c>
      <c r="F26" s="99"/>
      <c r="G26" s="129"/>
      <c r="H26" s="130"/>
      <c r="I26" s="131"/>
      <c r="J26" s="131"/>
      <c r="K26" s="131"/>
      <c r="L26" s="131"/>
      <c r="M26" s="132"/>
    </row>
    <row r="27" spans="1:13" ht="19.5" thickBot="1" x14ac:dyDescent="0.45">
      <c r="A27" s="123"/>
      <c r="B27" s="143" t="s">
        <v>84</v>
      </c>
      <c r="C27" s="133" t="s">
        <v>124</v>
      </c>
      <c r="D27" s="164" t="s">
        <v>125</v>
      </c>
      <c r="E27" s="134" t="s">
        <v>76</v>
      </c>
      <c r="F27" s="156"/>
      <c r="G27" s="136"/>
      <c r="H27" s="130"/>
      <c r="I27" s="131"/>
      <c r="J27" s="131"/>
      <c r="K27" s="131"/>
      <c r="L27" s="131"/>
      <c r="M27" s="132"/>
    </row>
    <row r="28" spans="1:13" x14ac:dyDescent="0.4">
      <c r="A28" s="123"/>
      <c r="B28" s="143" t="s">
        <v>87</v>
      </c>
      <c r="C28" s="137" t="s">
        <v>126</v>
      </c>
      <c r="D28" s="139" t="s">
        <v>127</v>
      </c>
      <c r="E28" s="139" t="s">
        <v>76</v>
      </c>
      <c r="F28" s="90" t="s">
        <v>77</v>
      </c>
      <c r="G28" s="141"/>
      <c r="H28" s="130"/>
      <c r="I28" s="131"/>
      <c r="J28" s="131"/>
      <c r="K28" s="131"/>
      <c r="L28" s="131"/>
      <c r="M28" s="132"/>
    </row>
    <row r="29" spans="1:13" x14ac:dyDescent="0.4">
      <c r="A29" s="123"/>
      <c r="B29" s="143" t="s">
        <v>90</v>
      </c>
      <c r="C29" s="125" t="s">
        <v>128</v>
      </c>
      <c r="D29" s="127" t="s">
        <v>129</v>
      </c>
      <c r="E29" s="127" t="s">
        <v>76</v>
      </c>
      <c r="F29" s="99"/>
      <c r="G29" s="129"/>
      <c r="H29" s="130"/>
      <c r="I29" s="131"/>
      <c r="J29" s="131"/>
      <c r="K29" s="131"/>
      <c r="L29" s="131"/>
      <c r="M29" s="132"/>
    </row>
    <row r="30" spans="1:13" x14ac:dyDescent="0.4">
      <c r="A30" s="123"/>
      <c r="B30" s="143" t="s">
        <v>93</v>
      </c>
      <c r="C30" s="125" t="s">
        <v>130</v>
      </c>
      <c r="D30" s="127" t="s">
        <v>131</v>
      </c>
      <c r="E30" s="127" t="s">
        <v>76</v>
      </c>
      <c r="F30" s="99"/>
      <c r="G30" s="129"/>
      <c r="H30" s="130"/>
      <c r="I30" s="131"/>
      <c r="J30" s="131"/>
      <c r="K30" s="131"/>
      <c r="L30" s="131"/>
      <c r="M30" s="132"/>
    </row>
    <row r="31" spans="1:13" ht="19.5" thickBot="1" x14ac:dyDescent="0.45">
      <c r="A31" s="123"/>
      <c r="B31" s="143"/>
      <c r="C31" s="133" t="s">
        <v>132</v>
      </c>
      <c r="D31" s="164" t="s">
        <v>133</v>
      </c>
      <c r="E31" s="134" t="s">
        <v>76</v>
      </c>
      <c r="F31" s="156"/>
      <c r="G31" s="136"/>
      <c r="H31" s="130"/>
      <c r="I31" s="131"/>
      <c r="J31" s="131"/>
      <c r="K31" s="131"/>
      <c r="L31" s="131"/>
      <c r="M31" s="132"/>
    </row>
    <row r="32" spans="1:13" ht="19.5" thickBot="1" x14ac:dyDescent="0.45">
      <c r="A32" s="123"/>
      <c r="B32" s="146" t="s">
        <v>98</v>
      </c>
      <c r="C32" s="147"/>
      <c r="D32" s="147"/>
      <c r="E32" s="147"/>
      <c r="F32" s="147"/>
      <c r="G32" s="165">
        <f>SUM(G24:G31)</f>
        <v>0</v>
      </c>
      <c r="H32" s="150" t="str">
        <f>IF(G32&lt;93.7,"",IF(G32&gt;93.7,"※93.7を超えています",""))</f>
        <v/>
      </c>
      <c r="I32" s="150"/>
      <c r="J32" s="150"/>
      <c r="K32" s="150"/>
      <c r="L32" s="150"/>
      <c r="M32" s="151"/>
    </row>
    <row r="33" spans="1:13" x14ac:dyDescent="0.4">
      <c r="A33" s="123"/>
      <c r="B33" s="152"/>
      <c r="C33" s="137" t="s">
        <v>134</v>
      </c>
      <c r="D33" s="138" t="s">
        <v>135</v>
      </c>
      <c r="E33" s="139" t="s">
        <v>76</v>
      </c>
      <c r="F33" s="90" t="s">
        <v>77</v>
      </c>
      <c r="G33" s="141"/>
      <c r="H33" s="153"/>
      <c r="I33" s="154"/>
      <c r="J33" s="154"/>
      <c r="K33" s="154"/>
      <c r="L33" s="154"/>
      <c r="M33" s="155"/>
    </row>
    <row r="34" spans="1:13" x14ac:dyDescent="0.4">
      <c r="A34" s="123"/>
      <c r="B34" s="124" t="s">
        <v>136</v>
      </c>
      <c r="C34" s="125" t="s">
        <v>137</v>
      </c>
      <c r="D34" s="126" t="s">
        <v>138</v>
      </c>
      <c r="E34" s="127" t="s">
        <v>76</v>
      </c>
      <c r="F34" s="99"/>
      <c r="G34" s="129"/>
      <c r="H34" s="130"/>
      <c r="I34" s="131"/>
      <c r="J34" s="131"/>
      <c r="K34" s="131"/>
      <c r="L34" s="131"/>
      <c r="M34" s="132"/>
    </row>
    <row r="35" spans="1:13" x14ac:dyDescent="0.4">
      <c r="A35" s="123"/>
      <c r="B35" s="124" t="s">
        <v>81</v>
      </c>
      <c r="C35" s="125" t="s">
        <v>139</v>
      </c>
      <c r="D35" s="126" t="s">
        <v>140</v>
      </c>
      <c r="E35" s="127" t="s">
        <v>76</v>
      </c>
      <c r="F35" s="99"/>
      <c r="G35" s="129"/>
      <c r="H35" s="130"/>
      <c r="I35" s="131"/>
      <c r="J35" s="131"/>
      <c r="K35" s="131"/>
      <c r="L35" s="131"/>
      <c r="M35" s="132"/>
    </row>
    <row r="36" spans="1:13" ht="19.5" thickBot="1" x14ac:dyDescent="0.45">
      <c r="A36" s="123"/>
      <c r="B36" s="124" t="s">
        <v>84</v>
      </c>
      <c r="C36" s="133" t="s">
        <v>141</v>
      </c>
      <c r="D36" s="144" t="s">
        <v>142</v>
      </c>
      <c r="E36" s="134" t="s">
        <v>76</v>
      </c>
      <c r="F36" s="156"/>
      <c r="G36" s="136"/>
      <c r="H36" s="130"/>
      <c r="I36" s="131"/>
      <c r="J36" s="131"/>
      <c r="K36" s="131"/>
      <c r="L36" s="131"/>
      <c r="M36" s="132"/>
    </row>
    <row r="37" spans="1:13" x14ac:dyDescent="0.4">
      <c r="A37" s="123"/>
      <c r="B37" s="124" t="s">
        <v>87</v>
      </c>
      <c r="C37" s="137" t="s">
        <v>143</v>
      </c>
      <c r="D37" s="138" t="s">
        <v>144</v>
      </c>
      <c r="E37" s="139" t="s">
        <v>76</v>
      </c>
      <c r="F37" s="90" t="s">
        <v>77</v>
      </c>
      <c r="G37" s="141"/>
      <c r="H37" s="130"/>
      <c r="I37" s="131"/>
      <c r="J37" s="131"/>
      <c r="K37" s="131"/>
      <c r="L37" s="131"/>
      <c r="M37" s="132"/>
    </row>
    <row r="38" spans="1:13" x14ac:dyDescent="0.4">
      <c r="A38" s="123"/>
      <c r="B38" s="124" t="s">
        <v>90</v>
      </c>
      <c r="C38" s="125" t="s">
        <v>145</v>
      </c>
      <c r="D38" s="126" t="s">
        <v>146</v>
      </c>
      <c r="E38" s="127" t="s">
        <v>76</v>
      </c>
      <c r="F38" s="99"/>
      <c r="G38" s="129"/>
      <c r="H38" s="130"/>
      <c r="I38" s="131"/>
      <c r="J38" s="131"/>
      <c r="K38" s="131"/>
      <c r="L38" s="131"/>
      <c r="M38" s="132"/>
    </row>
    <row r="39" spans="1:13" x14ac:dyDescent="0.4">
      <c r="A39" s="123"/>
      <c r="B39" s="124" t="s">
        <v>93</v>
      </c>
      <c r="C39" s="125" t="s">
        <v>147</v>
      </c>
      <c r="D39" s="126" t="s">
        <v>148</v>
      </c>
      <c r="E39" s="127" t="s">
        <v>76</v>
      </c>
      <c r="F39" s="99"/>
      <c r="G39" s="129"/>
      <c r="H39" s="130"/>
      <c r="I39" s="131"/>
      <c r="J39" s="131"/>
      <c r="K39" s="131"/>
      <c r="L39" s="131"/>
      <c r="M39" s="132"/>
    </row>
    <row r="40" spans="1:13" ht="19.5" thickBot="1" x14ac:dyDescent="0.45">
      <c r="A40" s="123"/>
      <c r="B40" s="124"/>
      <c r="C40" s="133" t="s">
        <v>149</v>
      </c>
      <c r="D40" s="144" t="s">
        <v>150</v>
      </c>
      <c r="E40" s="134" t="s">
        <v>76</v>
      </c>
      <c r="F40" s="156"/>
      <c r="G40" s="136"/>
      <c r="H40" s="130"/>
      <c r="I40" s="131"/>
      <c r="J40" s="131"/>
      <c r="K40" s="131"/>
      <c r="L40" s="131"/>
      <c r="M40" s="132"/>
    </row>
    <row r="41" spans="1:13" ht="19.5" thickBot="1" x14ac:dyDescent="0.45">
      <c r="A41" s="157"/>
      <c r="B41" s="158" t="s">
        <v>98</v>
      </c>
      <c r="C41" s="159"/>
      <c r="D41" s="159"/>
      <c r="E41" s="159"/>
      <c r="F41" s="159"/>
      <c r="G41" s="160">
        <f>SUM(G33:G40)</f>
        <v>0</v>
      </c>
      <c r="H41" s="150" t="str">
        <f>IF(G41&lt;93.7,"",IF(G41&gt;93.7,"※93.7を超えています",""))</f>
        <v/>
      </c>
      <c r="I41" s="150"/>
      <c r="J41" s="150"/>
      <c r="K41" s="150"/>
      <c r="L41" s="150"/>
      <c r="M41" s="161"/>
    </row>
    <row r="42" spans="1:13" ht="19.5" thickTop="1" x14ac:dyDescent="0.4">
      <c r="A42" s="113" t="s">
        <v>151</v>
      </c>
      <c r="B42" s="162"/>
      <c r="C42" s="166" t="s">
        <v>152</v>
      </c>
      <c r="D42" s="117" t="s">
        <v>153</v>
      </c>
      <c r="E42" s="117" t="s">
        <v>76</v>
      </c>
      <c r="F42" s="163" t="s">
        <v>77</v>
      </c>
      <c r="G42" s="119"/>
      <c r="H42" s="120"/>
      <c r="I42" s="121"/>
      <c r="J42" s="121"/>
      <c r="K42" s="121"/>
      <c r="L42" s="121"/>
      <c r="M42" s="122"/>
    </row>
    <row r="43" spans="1:13" x14ac:dyDescent="0.4">
      <c r="A43" s="123"/>
      <c r="B43" s="143" t="s">
        <v>154</v>
      </c>
      <c r="C43" s="126" t="s">
        <v>155</v>
      </c>
      <c r="D43" s="127" t="s">
        <v>156</v>
      </c>
      <c r="E43" s="127" t="s">
        <v>76</v>
      </c>
      <c r="F43" s="99"/>
      <c r="G43" s="129"/>
      <c r="H43" s="130"/>
      <c r="I43" s="131"/>
      <c r="J43" s="131"/>
      <c r="K43" s="131"/>
      <c r="L43" s="131"/>
      <c r="M43" s="132"/>
    </row>
    <row r="44" spans="1:13" x14ac:dyDescent="0.4">
      <c r="A44" s="123"/>
      <c r="B44" s="143" t="s">
        <v>81</v>
      </c>
      <c r="C44" s="126" t="s">
        <v>157</v>
      </c>
      <c r="D44" s="127" t="s">
        <v>158</v>
      </c>
      <c r="E44" s="127" t="s">
        <v>76</v>
      </c>
      <c r="F44" s="99"/>
      <c r="G44" s="129"/>
      <c r="H44" s="130"/>
      <c r="I44" s="131"/>
      <c r="J44" s="131"/>
      <c r="K44" s="131"/>
      <c r="L44" s="131"/>
      <c r="M44" s="132"/>
    </row>
    <row r="45" spans="1:13" ht="19.5" thickBot="1" x14ac:dyDescent="0.45">
      <c r="A45" s="123"/>
      <c r="B45" s="143" t="s">
        <v>84</v>
      </c>
      <c r="C45" s="144" t="s">
        <v>159</v>
      </c>
      <c r="D45" s="116" t="s">
        <v>160</v>
      </c>
      <c r="E45" s="134" t="s">
        <v>76</v>
      </c>
      <c r="F45" s="156"/>
      <c r="G45" s="136"/>
      <c r="H45" s="130"/>
      <c r="I45" s="131"/>
      <c r="J45" s="131"/>
      <c r="K45" s="131"/>
      <c r="L45" s="131"/>
      <c r="M45" s="132"/>
    </row>
    <row r="46" spans="1:13" x14ac:dyDescent="0.4">
      <c r="A46" s="123"/>
      <c r="B46" s="143" t="s">
        <v>87</v>
      </c>
      <c r="C46" s="137" t="s">
        <v>161</v>
      </c>
      <c r="D46" s="138" t="s">
        <v>162</v>
      </c>
      <c r="E46" s="139" t="s">
        <v>76</v>
      </c>
      <c r="F46" s="90" t="s">
        <v>77</v>
      </c>
      <c r="G46" s="141"/>
      <c r="H46" s="130"/>
      <c r="I46" s="131"/>
      <c r="J46" s="131"/>
      <c r="K46" s="131"/>
      <c r="L46" s="131"/>
      <c r="M46" s="132"/>
    </row>
    <row r="47" spans="1:13" x14ac:dyDescent="0.4">
      <c r="A47" s="123"/>
      <c r="B47" s="143" t="s">
        <v>90</v>
      </c>
      <c r="C47" s="125" t="s">
        <v>163</v>
      </c>
      <c r="D47" s="126" t="s">
        <v>164</v>
      </c>
      <c r="E47" s="127" t="s">
        <v>76</v>
      </c>
      <c r="F47" s="99"/>
      <c r="G47" s="129"/>
      <c r="H47" s="130"/>
      <c r="I47" s="131"/>
      <c r="J47" s="131"/>
      <c r="K47" s="131"/>
      <c r="L47" s="131"/>
      <c r="M47" s="132"/>
    </row>
    <row r="48" spans="1:13" x14ac:dyDescent="0.4">
      <c r="A48" s="123"/>
      <c r="B48" s="143" t="s">
        <v>93</v>
      </c>
      <c r="C48" s="125" t="s">
        <v>165</v>
      </c>
      <c r="D48" s="126" t="s">
        <v>166</v>
      </c>
      <c r="E48" s="127" t="s">
        <v>76</v>
      </c>
      <c r="F48" s="99"/>
      <c r="G48" s="129"/>
      <c r="H48" s="130"/>
      <c r="I48" s="131"/>
      <c r="J48" s="131"/>
      <c r="K48" s="131"/>
      <c r="L48" s="131"/>
      <c r="M48" s="132"/>
    </row>
    <row r="49" spans="1:13" ht="19.5" thickBot="1" x14ac:dyDescent="0.45">
      <c r="A49" s="123"/>
      <c r="B49" s="143"/>
      <c r="C49" s="133" t="s">
        <v>167</v>
      </c>
      <c r="D49" s="144" t="s">
        <v>168</v>
      </c>
      <c r="E49" s="134" t="s">
        <v>76</v>
      </c>
      <c r="F49" s="156"/>
      <c r="G49" s="136"/>
      <c r="H49" s="130"/>
      <c r="I49" s="131"/>
      <c r="J49" s="131"/>
      <c r="K49" s="131"/>
      <c r="L49" s="131"/>
      <c r="M49" s="132"/>
    </row>
    <row r="50" spans="1:13" ht="19.5" thickBot="1" x14ac:dyDescent="0.45">
      <c r="A50" s="123"/>
      <c r="B50" s="146" t="s">
        <v>98</v>
      </c>
      <c r="C50" s="147"/>
      <c r="D50" s="147"/>
      <c r="E50" s="147"/>
      <c r="F50" s="147"/>
      <c r="G50" s="165">
        <f>SUM(G42:G49)</f>
        <v>0</v>
      </c>
      <c r="H50" s="150" t="str">
        <f>IF(G50&lt;93.7,"",IF(G50&gt;93.7,"※93.7を超えています",""))</f>
        <v/>
      </c>
      <c r="I50" s="150"/>
      <c r="J50" s="150"/>
      <c r="K50" s="150"/>
      <c r="L50" s="150"/>
      <c r="M50" s="151"/>
    </row>
    <row r="51" spans="1:13" x14ac:dyDescent="0.4">
      <c r="A51" s="123"/>
      <c r="B51" s="167"/>
      <c r="C51" s="137" t="s">
        <v>169</v>
      </c>
      <c r="D51" s="138" t="s">
        <v>170</v>
      </c>
      <c r="E51" s="139" t="s">
        <v>76</v>
      </c>
      <c r="F51" s="90" t="s">
        <v>77</v>
      </c>
      <c r="G51" s="141"/>
      <c r="H51" s="153"/>
      <c r="I51" s="154"/>
      <c r="J51" s="154"/>
      <c r="K51" s="154"/>
      <c r="L51" s="154"/>
      <c r="M51" s="155"/>
    </row>
    <row r="52" spans="1:13" x14ac:dyDescent="0.4">
      <c r="A52" s="123"/>
      <c r="B52" s="143" t="s">
        <v>171</v>
      </c>
      <c r="C52" s="125" t="s">
        <v>172</v>
      </c>
      <c r="D52" s="126" t="s">
        <v>173</v>
      </c>
      <c r="E52" s="127" t="s">
        <v>76</v>
      </c>
      <c r="F52" s="99"/>
      <c r="G52" s="129"/>
      <c r="H52" s="130"/>
      <c r="I52" s="131"/>
      <c r="J52" s="131"/>
      <c r="K52" s="131"/>
      <c r="L52" s="131"/>
      <c r="M52" s="132"/>
    </row>
    <row r="53" spans="1:13" x14ac:dyDescent="0.4">
      <c r="A53" s="123"/>
      <c r="B53" s="143" t="s">
        <v>81</v>
      </c>
      <c r="C53" s="125" t="s">
        <v>174</v>
      </c>
      <c r="D53" s="126" t="s">
        <v>175</v>
      </c>
      <c r="E53" s="127" t="s">
        <v>76</v>
      </c>
      <c r="F53" s="99"/>
      <c r="G53" s="129"/>
      <c r="H53" s="130"/>
      <c r="I53" s="131"/>
      <c r="J53" s="131"/>
      <c r="K53" s="131"/>
      <c r="L53" s="131"/>
      <c r="M53" s="132"/>
    </row>
    <row r="54" spans="1:13" ht="19.5" thickBot="1" x14ac:dyDescent="0.45">
      <c r="A54" s="123"/>
      <c r="B54" s="143" t="s">
        <v>84</v>
      </c>
      <c r="C54" s="133" t="s">
        <v>176</v>
      </c>
      <c r="D54" s="144" t="s">
        <v>177</v>
      </c>
      <c r="E54" s="134" t="s">
        <v>76</v>
      </c>
      <c r="F54" s="156"/>
      <c r="G54" s="136"/>
      <c r="H54" s="130"/>
      <c r="I54" s="131"/>
      <c r="J54" s="131"/>
      <c r="K54" s="131"/>
      <c r="L54" s="131"/>
      <c r="M54" s="132"/>
    </row>
    <row r="55" spans="1:13" x14ac:dyDescent="0.4">
      <c r="A55" s="123"/>
      <c r="B55" s="143" t="s">
        <v>87</v>
      </c>
      <c r="C55" s="137" t="s">
        <v>178</v>
      </c>
      <c r="D55" s="138" t="s">
        <v>179</v>
      </c>
      <c r="E55" s="139" t="s">
        <v>76</v>
      </c>
      <c r="F55" s="90" t="s">
        <v>77</v>
      </c>
      <c r="G55" s="141"/>
      <c r="H55" s="130"/>
      <c r="I55" s="131"/>
      <c r="J55" s="131"/>
      <c r="K55" s="131"/>
      <c r="L55" s="131"/>
      <c r="M55" s="132"/>
    </row>
    <row r="56" spans="1:13" x14ac:dyDescent="0.4">
      <c r="A56" s="123"/>
      <c r="B56" s="143" t="s">
        <v>90</v>
      </c>
      <c r="C56" s="125" t="s">
        <v>180</v>
      </c>
      <c r="D56" s="126" t="s">
        <v>181</v>
      </c>
      <c r="E56" s="127" t="s">
        <v>76</v>
      </c>
      <c r="F56" s="99"/>
      <c r="G56" s="129"/>
      <c r="H56" s="130"/>
      <c r="I56" s="131"/>
      <c r="J56" s="131"/>
      <c r="K56" s="131"/>
      <c r="L56" s="131"/>
      <c r="M56" s="132"/>
    </row>
    <row r="57" spans="1:13" x14ac:dyDescent="0.4">
      <c r="A57" s="123"/>
      <c r="B57" s="143" t="s">
        <v>93</v>
      </c>
      <c r="C57" s="125" t="s">
        <v>182</v>
      </c>
      <c r="D57" s="126" t="s">
        <v>183</v>
      </c>
      <c r="E57" s="127" t="s">
        <v>76</v>
      </c>
      <c r="F57" s="99"/>
      <c r="G57" s="129"/>
      <c r="H57" s="130"/>
      <c r="I57" s="131"/>
      <c r="J57" s="131"/>
      <c r="K57" s="131"/>
      <c r="L57" s="131"/>
      <c r="M57" s="132"/>
    </row>
    <row r="58" spans="1:13" ht="19.5" thickBot="1" x14ac:dyDescent="0.45">
      <c r="A58" s="123"/>
      <c r="B58" s="143"/>
      <c r="C58" s="133" t="s">
        <v>184</v>
      </c>
      <c r="D58" s="144" t="s">
        <v>185</v>
      </c>
      <c r="E58" s="134" t="s">
        <v>76</v>
      </c>
      <c r="F58" s="156"/>
      <c r="G58" s="136"/>
      <c r="H58" s="130"/>
      <c r="I58" s="131"/>
      <c r="J58" s="131"/>
      <c r="K58" s="131"/>
      <c r="L58" s="131"/>
      <c r="M58" s="132"/>
    </row>
    <row r="59" spans="1:13" ht="19.5" thickBot="1" x14ac:dyDescent="0.45">
      <c r="A59" s="157"/>
      <c r="B59" s="158" t="s">
        <v>98</v>
      </c>
      <c r="C59" s="159"/>
      <c r="D59" s="159"/>
      <c r="E59" s="159"/>
      <c r="F59" s="159"/>
      <c r="G59" s="160">
        <f>SUM(G51:G58)</f>
        <v>0</v>
      </c>
      <c r="H59" s="168" t="str">
        <f>IF(G59&lt;93.7,"",IF(G59&gt;93.7,"※93.7を超えています",""))</f>
        <v/>
      </c>
      <c r="I59" s="168"/>
      <c r="J59" s="168"/>
      <c r="K59" s="168"/>
      <c r="L59" s="168"/>
      <c r="M59" s="169"/>
    </row>
    <row r="60" spans="1:13" ht="19.5" thickTop="1" x14ac:dyDescent="0.4">
      <c r="A60" s="170" t="s">
        <v>186</v>
      </c>
      <c r="B60" s="143"/>
      <c r="C60" s="171" t="s">
        <v>187</v>
      </c>
      <c r="D60" s="117" t="s">
        <v>188</v>
      </c>
      <c r="E60" s="172" t="s">
        <v>76</v>
      </c>
      <c r="F60" s="98" t="s">
        <v>77</v>
      </c>
      <c r="G60" s="173"/>
      <c r="H60" s="153"/>
      <c r="I60" s="154"/>
      <c r="J60" s="154"/>
      <c r="K60" s="154"/>
      <c r="L60" s="154"/>
      <c r="M60" s="155"/>
    </row>
    <row r="61" spans="1:13" x14ac:dyDescent="0.4">
      <c r="A61" s="123"/>
      <c r="B61" s="143" t="s">
        <v>189</v>
      </c>
      <c r="C61" s="125" t="s">
        <v>190</v>
      </c>
      <c r="D61" s="116" t="s">
        <v>191</v>
      </c>
      <c r="E61" s="127" t="s">
        <v>76</v>
      </c>
      <c r="F61" s="99"/>
      <c r="G61" s="129"/>
      <c r="H61" s="130"/>
      <c r="I61" s="131"/>
      <c r="J61" s="131"/>
      <c r="K61" s="131"/>
      <c r="L61" s="131"/>
      <c r="M61" s="132"/>
    </row>
    <row r="62" spans="1:13" x14ac:dyDescent="0.4">
      <c r="A62" s="123"/>
      <c r="B62" s="143" t="s">
        <v>81</v>
      </c>
      <c r="C62" s="125" t="s">
        <v>192</v>
      </c>
      <c r="D62" s="116" t="s">
        <v>193</v>
      </c>
      <c r="E62" s="127" t="s">
        <v>76</v>
      </c>
      <c r="F62" s="99"/>
      <c r="G62" s="129"/>
      <c r="H62" s="130"/>
      <c r="I62" s="131"/>
      <c r="J62" s="131"/>
      <c r="K62" s="131"/>
      <c r="L62" s="131"/>
      <c r="M62" s="132"/>
    </row>
    <row r="63" spans="1:13" ht="19.5" thickBot="1" x14ac:dyDescent="0.45">
      <c r="A63" s="123"/>
      <c r="B63" s="143" t="s">
        <v>84</v>
      </c>
      <c r="C63" s="133" t="s">
        <v>194</v>
      </c>
      <c r="D63" s="144" t="s">
        <v>195</v>
      </c>
      <c r="E63" s="134" t="s">
        <v>76</v>
      </c>
      <c r="F63" s="156"/>
      <c r="G63" s="136"/>
      <c r="H63" s="130"/>
      <c r="I63" s="131"/>
      <c r="J63" s="131"/>
      <c r="K63" s="131"/>
      <c r="L63" s="131"/>
      <c r="M63" s="132"/>
    </row>
    <row r="64" spans="1:13" x14ac:dyDescent="0.4">
      <c r="A64" s="123"/>
      <c r="B64" s="143" t="s">
        <v>87</v>
      </c>
      <c r="C64" s="137" t="s">
        <v>196</v>
      </c>
      <c r="D64" s="138" t="s">
        <v>197</v>
      </c>
      <c r="E64" s="139" t="s">
        <v>76</v>
      </c>
      <c r="F64" s="90" t="s">
        <v>77</v>
      </c>
      <c r="G64" s="141"/>
      <c r="H64" s="130"/>
      <c r="I64" s="131"/>
      <c r="J64" s="131"/>
      <c r="K64" s="131"/>
      <c r="L64" s="131"/>
      <c r="M64" s="132"/>
    </row>
    <row r="65" spans="1:13" x14ac:dyDescent="0.4">
      <c r="A65" s="123"/>
      <c r="B65" s="143" t="s">
        <v>90</v>
      </c>
      <c r="C65" s="125" t="s">
        <v>198</v>
      </c>
      <c r="D65" s="126" t="s">
        <v>199</v>
      </c>
      <c r="E65" s="127" t="s">
        <v>76</v>
      </c>
      <c r="F65" s="99"/>
      <c r="G65" s="129"/>
      <c r="H65" s="130"/>
      <c r="I65" s="131"/>
      <c r="J65" s="131"/>
      <c r="K65" s="131"/>
      <c r="L65" s="131"/>
      <c r="M65" s="132"/>
    </row>
    <row r="66" spans="1:13" x14ac:dyDescent="0.4">
      <c r="A66" s="123"/>
      <c r="B66" s="143" t="s">
        <v>93</v>
      </c>
      <c r="C66" s="125" t="s">
        <v>200</v>
      </c>
      <c r="D66" s="126" t="s">
        <v>201</v>
      </c>
      <c r="E66" s="127" t="s">
        <v>76</v>
      </c>
      <c r="F66" s="99"/>
      <c r="G66" s="129"/>
      <c r="H66" s="130"/>
      <c r="I66" s="131"/>
      <c r="J66" s="131"/>
      <c r="K66" s="131"/>
      <c r="L66" s="131"/>
      <c r="M66" s="132"/>
    </row>
    <row r="67" spans="1:13" ht="19.5" thickBot="1" x14ac:dyDescent="0.45">
      <c r="A67" s="123"/>
      <c r="B67" s="143"/>
      <c r="C67" s="133" t="s">
        <v>202</v>
      </c>
      <c r="D67" s="144" t="s">
        <v>203</v>
      </c>
      <c r="E67" s="134" t="s">
        <v>76</v>
      </c>
      <c r="F67" s="156"/>
      <c r="G67" s="136"/>
      <c r="H67" s="130"/>
      <c r="I67" s="131"/>
      <c r="J67" s="131"/>
      <c r="K67" s="131"/>
      <c r="L67" s="131"/>
      <c r="M67" s="132"/>
    </row>
    <row r="68" spans="1:13" ht="19.5" thickBot="1" x14ac:dyDescent="0.45">
      <c r="A68" s="123"/>
      <c r="B68" s="146" t="s">
        <v>98</v>
      </c>
      <c r="C68" s="147"/>
      <c r="D68" s="147"/>
      <c r="E68" s="147"/>
      <c r="F68" s="147"/>
      <c r="G68" s="165">
        <f>SUM(G60:G67)</f>
        <v>0</v>
      </c>
      <c r="H68" s="150" t="str">
        <f>IF(G68&lt;93.7,"",IF(G68&gt;93.7,"※93.7を超えています",""))</f>
        <v/>
      </c>
      <c r="I68" s="150"/>
      <c r="J68" s="150"/>
      <c r="K68" s="150"/>
      <c r="L68" s="150"/>
      <c r="M68" s="151"/>
    </row>
    <row r="69" spans="1:13" x14ac:dyDescent="0.4">
      <c r="A69" s="123"/>
      <c r="B69" s="152"/>
      <c r="C69" s="137" t="s">
        <v>204</v>
      </c>
      <c r="D69" s="138" t="s">
        <v>205</v>
      </c>
      <c r="E69" s="139" t="s">
        <v>76</v>
      </c>
      <c r="F69" s="90" t="s">
        <v>77</v>
      </c>
      <c r="G69" s="141"/>
      <c r="H69" s="153"/>
      <c r="I69" s="154"/>
      <c r="J69" s="154"/>
      <c r="K69" s="154"/>
      <c r="L69" s="154"/>
      <c r="M69" s="155"/>
    </row>
    <row r="70" spans="1:13" x14ac:dyDescent="0.4">
      <c r="A70" s="123"/>
      <c r="B70" s="124" t="s">
        <v>206</v>
      </c>
      <c r="C70" s="125" t="s">
        <v>207</v>
      </c>
      <c r="D70" s="126" t="s">
        <v>208</v>
      </c>
      <c r="E70" s="127" t="s">
        <v>76</v>
      </c>
      <c r="F70" s="99"/>
      <c r="G70" s="129"/>
      <c r="H70" s="130"/>
      <c r="I70" s="131"/>
      <c r="J70" s="131"/>
      <c r="K70" s="131"/>
      <c r="L70" s="131"/>
      <c r="M70" s="132"/>
    </row>
    <row r="71" spans="1:13" x14ac:dyDescent="0.4">
      <c r="A71" s="123"/>
      <c r="B71" s="124" t="s">
        <v>81</v>
      </c>
      <c r="C71" s="125" t="s">
        <v>209</v>
      </c>
      <c r="D71" s="126" t="s">
        <v>210</v>
      </c>
      <c r="E71" s="127" t="s">
        <v>76</v>
      </c>
      <c r="F71" s="99"/>
      <c r="G71" s="129"/>
      <c r="H71" s="130"/>
      <c r="I71" s="131"/>
      <c r="J71" s="131"/>
      <c r="K71" s="131"/>
      <c r="L71" s="131"/>
      <c r="M71" s="132"/>
    </row>
    <row r="72" spans="1:13" ht="19.5" thickBot="1" x14ac:dyDescent="0.45">
      <c r="A72" s="123"/>
      <c r="B72" s="124" t="s">
        <v>84</v>
      </c>
      <c r="C72" s="133" t="s">
        <v>211</v>
      </c>
      <c r="D72" s="144" t="s">
        <v>212</v>
      </c>
      <c r="E72" s="134" t="s">
        <v>76</v>
      </c>
      <c r="F72" s="156"/>
      <c r="G72" s="136"/>
      <c r="H72" s="130"/>
      <c r="I72" s="131"/>
      <c r="J72" s="131"/>
      <c r="K72" s="131"/>
      <c r="L72" s="131"/>
      <c r="M72" s="132"/>
    </row>
    <row r="73" spans="1:13" x14ac:dyDescent="0.4">
      <c r="A73" s="123"/>
      <c r="B73" s="124" t="s">
        <v>87</v>
      </c>
      <c r="C73" s="137" t="s">
        <v>213</v>
      </c>
      <c r="D73" s="138" t="s">
        <v>214</v>
      </c>
      <c r="E73" s="139" t="s">
        <v>76</v>
      </c>
      <c r="F73" s="90" t="s">
        <v>77</v>
      </c>
      <c r="G73" s="141"/>
      <c r="H73" s="130"/>
      <c r="I73" s="131"/>
      <c r="J73" s="131"/>
      <c r="K73" s="131"/>
      <c r="L73" s="131"/>
      <c r="M73" s="132"/>
    </row>
    <row r="74" spans="1:13" x14ac:dyDescent="0.4">
      <c r="A74" s="123"/>
      <c r="B74" s="124" t="s">
        <v>90</v>
      </c>
      <c r="C74" s="125" t="s">
        <v>215</v>
      </c>
      <c r="D74" s="126" t="s">
        <v>216</v>
      </c>
      <c r="E74" s="127" t="s">
        <v>76</v>
      </c>
      <c r="F74" s="99"/>
      <c r="G74" s="129"/>
      <c r="H74" s="130"/>
      <c r="I74" s="131"/>
      <c r="J74" s="131"/>
      <c r="K74" s="131"/>
      <c r="L74" s="131"/>
      <c r="M74" s="132"/>
    </row>
    <row r="75" spans="1:13" x14ac:dyDescent="0.4">
      <c r="A75" s="123"/>
      <c r="B75" s="124" t="s">
        <v>93</v>
      </c>
      <c r="C75" s="125" t="s">
        <v>217</v>
      </c>
      <c r="D75" s="126" t="s">
        <v>218</v>
      </c>
      <c r="E75" s="127" t="s">
        <v>76</v>
      </c>
      <c r="F75" s="99"/>
      <c r="G75" s="129"/>
      <c r="H75" s="130"/>
      <c r="I75" s="131"/>
      <c r="J75" s="131"/>
      <c r="K75" s="131"/>
      <c r="L75" s="131"/>
      <c r="M75" s="132"/>
    </row>
    <row r="76" spans="1:13" ht="19.5" thickBot="1" x14ac:dyDescent="0.45">
      <c r="A76" s="123"/>
      <c r="B76" s="143"/>
      <c r="C76" s="133" t="s">
        <v>219</v>
      </c>
      <c r="D76" s="144" t="s">
        <v>220</v>
      </c>
      <c r="E76" s="134" t="s">
        <v>76</v>
      </c>
      <c r="F76" s="156"/>
      <c r="G76" s="136"/>
      <c r="H76" s="130"/>
      <c r="I76" s="131"/>
      <c r="J76" s="131"/>
      <c r="K76" s="131"/>
      <c r="L76" s="131"/>
      <c r="M76" s="132"/>
    </row>
    <row r="77" spans="1:13" ht="19.5" thickBot="1" x14ac:dyDescent="0.45">
      <c r="A77" s="174"/>
      <c r="B77" s="146" t="s">
        <v>98</v>
      </c>
      <c r="C77" s="147"/>
      <c r="D77" s="147"/>
      <c r="E77" s="147"/>
      <c r="F77" s="147"/>
      <c r="G77" s="165">
        <f>SUM(G69:G76)</f>
        <v>0</v>
      </c>
      <c r="H77" s="175" t="str">
        <f>IF(G77&lt;93.7,"",IF(G77&gt;93.7,"※93.7を超えています",""))</f>
        <v/>
      </c>
      <c r="I77" s="176"/>
      <c r="J77" s="176"/>
      <c r="K77" s="176"/>
      <c r="L77" s="176"/>
      <c r="M77" s="177"/>
    </row>
    <row r="79" spans="1:13" x14ac:dyDescent="0.4">
      <c r="C79" s="178"/>
      <c r="D79" s="178"/>
      <c r="F79" s="179" t="s">
        <v>221</v>
      </c>
      <c r="G79" s="180">
        <f>G14+G23+G32+G41+G50+G59+G68+G77</f>
        <v>0</v>
      </c>
    </row>
  </sheetData>
  <mergeCells count="48">
    <mergeCell ref="J1:M1"/>
    <mergeCell ref="A1:B1"/>
    <mergeCell ref="H59:M59"/>
    <mergeCell ref="A60:A77"/>
    <mergeCell ref="F60:F63"/>
    <mergeCell ref="F64:F67"/>
    <mergeCell ref="B68:F68"/>
    <mergeCell ref="H68:M68"/>
    <mergeCell ref="F69:F72"/>
    <mergeCell ref="F73:F76"/>
    <mergeCell ref="B77:F77"/>
    <mergeCell ref="H77:M77"/>
    <mergeCell ref="B41:F41"/>
    <mergeCell ref="H41:M41"/>
    <mergeCell ref="A42:A59"/>
    <mergeCell ref="F42:F45"/>
    <mergeCell ref="F46:F49"/>
    <mergeCell ref="B50:F50"/>
    <mergeCell ref="H50:M50"/>
    <mergeCell ref="F51:F54"/>
    <mergeCell ref="F55:F58"/>
    <mergeCell ref="B59:F59"/>
    <mergeCell ref="F19:F22"/>
    <mergeCell ref="B23:F23"/>
    <mergeCell ref="H23:M23"/>
    <mergeCell ref="A24:A41"/>
    <mergeCell ref="F24:F27"/>
    <mergeCell ref="F28:F31"/>
    <mergeCell ref="B32:F32"/>
    <mergeCell ref="H32:M32"/>
    <mergeCell ref="F33:F36"/>
    <mergeCell ref="F37:F40"/>
    <mergeCell ref="G3:G5"/>
    <mergeCell ref="H3:M3"/>
    <mergeCell ref="H4:J4"/>
    <mergeCell ref="K4:M4"/>
    <mergeCell ref="A6:A23"/>
    <mergeCell ref="F6:F9"/>
    <mergeCell ref="F10:F13"/>
    <mergeCell ref="B14:F14"/>
    <mergeCell ref="H14:M14"/>
    <mergeCell ref="F15:F18"/>
    <mergeCell ref="A3:A5"/>
    <mergeCell ref="B3:B5"/>
    <mergeCell ref="C3:C5"/>
    <mergeCell ref="D3:D5"/>
    <mergeCell ref="E3:E5"/>
    <mergeCell ref="F3:F5"/>
  </mergeCells>
  <phoneticPr fontId="3"/>
  <conditionalFormatting sqref="G14">
    <cfRule type="cellIs" dxfId="26" priority="3" operator="greaterThan">
      <formula>93.7</formula>
    </cfRule>
    <cfRule type="cellIs" dxfId="25" priority="4" operator="greaterThan">
      <formula>99.7</formula>
    </cfRule>
  </conditionalFormatting>
  <conditionalFormatting sqref="G23 G32 G41 G50 G68 G77">
    <cfRule type="cellIs" dxfId="24" priority="2" operator="greaterThan">
      <formula>93.7</formula>
    </cfRule>
  </conditionalFormatting>
  <conditionalFormatting sqref="G59">
    <cfRule type="cellIs" dxfId="23" priority="1" operator="greaterThan">
      <formula>963.7</formula>
    </cfRule>
  </conditionalFormatting>
  <pageMargins left="0.7" right="0.7" top="0.75" bottom="0.75" header="0.3" footer="0.3"/>
  <pageSetup paperSize="8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676B-F464-4FFC-BE1A-F123FC12F110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183" customWidth="1"/>
    <col min="2" max="3" width="12.5" style="83" customWidth="1"/>
    <col min="4" max="5" width="10" style="83" customWidth="1"/>
    <col min="6" max="7" width="10" style="84" customWidth="1"/>
    <col min="8" max="13" width="8.375" style="84" customWidth="1"/>
    <col min="14" max="16384" width="8.625" style="87"/>
  </cols>
  <sheetData>
    <row r="1" spans="1:13" ht="25.5" x14ac:dyDescent="0.4">
      <c r="A1" s="181" t="s">
        <v>222</v>
      </c>
      <c r="B1" s="181"/>
      <c r="C1" s="83" t="s">
        <v>909</v>
      </c>
      <c r="D1" s="182"/>
      <c r="E1" s="182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x14ac:dyDescent="0.4">
      <c r="A3" s="89" t="s">
        <v>57</v>
      </c>
      <c r="B3" s="90" t="s">
        <v>58</v>
      </c>
      <c r="C3" s="91" t="s">
        <v>59</v>
      </c>
      <c r="D3" s="92" t="s">
        <v>60</v>
      </c>
      <c r="E3" s="91" t="s">
        <v>61</v>
      </c>
      <c r="F3" s="91" t="s">
        <v>62</v>
      </c>
      <c r="G3" s="93" t="s">
        <v>63</v>
      </c>
      <c r="H3" s="94" t="s">
        <v>64</v>
      </c>
      <c r="I3" s="95"/>
      <c r="J3" s="95"/>
      <c r="K3" s="95"/>
      <c r="L3" s="95"/>
      <c r="M3" s="96"/>
    </row>
    <row r="4" spans="1:13" x14ac:dyDescent="0.4">
      <c r="A4" s="97"/>
      <c r="B4" s="98"/>
      <c r="C4" s="99"/>
      <c r="D4" s="99"/>
      <c r="E4" s="99"/>
      <c r="F4" s="99"/>
      <c r="G4" s="100"/>
      <c r="H4" s="101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105"/>
      <c r="B5" s="106"/>
      <c r="C5" s="107"/>
      <c r="D5" s="108"/>
      <c r="E5" s="107"/>
      <c r="F5" s="107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184" t="s">
        <v>223</v>
      </c>
      <c r="B6" s="185"/>
      <c r="C6" s="171" t="s">
        <v>224</v>
      </c>
      <c r="D6" s="116" t="s">
        <v>225</v>
      </c>
      <c r="E6" s="172" t="s">
        <v>76</v>
      </c>
      <c r="F6" s="98" t="s">
        <v>77</v>
      </c>
      <c r="G6" s="173"/>
      <c r="H6" s="153"/>
      <c r="I6" s="154"/>
      <c r="J6" s="154"/>
      <c r="K6" s="154"/>
      <c r="L6" s="154"/>
      <c r="M6" s="155"/>
    </row>
    <row r="7" spans="1:13" x14ac:dyDescent="0.4">
      <c r="A7" s="184"/>
      <c r="B7" s="124"/>
      <c r="C7" s="125" t="s">
        <v>226</v>
      </c>
      <c r="D7" s="126" t="s">
        <v>227</v>
      </c>
      <c r="E7" s="127" t="s">
        <v>76</v>
      </c>
      <c r="F7" s="98"/>
      <c r="G7" s="129"/>
      <c r="H7" s="130"/>
      <c r="I7" s="131"/>
      <c r="J7" s="131"/>
      <c r="K7" s="131"/>
      <c r="L7" s="131"/>
      <c r="M7" s="132"/>
    </row>
    <row r="8" spans="1:13" ht="19.5" thickBot="1" x14ac:dyDescent="0.45">
      <c r="A8" s="184"/>
      <c r="B8" s="186" t="s">
        <v>78</v>
      </c>
      <c r="C8" s="133" t="s">
        <v>228</v>
      </c>
      <c r="D8" s="144" t="s">
        <v>229</v>
      </c>
      <c r="E8" s="134" t="s">
        <v>76</v>
      </c>
      <c r="F8" s="187"/>
      <c r="G8" s="136"/>
      <c r="H8" s="130"/>
      <c r="I8" s="131"/>
      <c r="J8" s="131"/>
      <c r="K8" s="131"/>
      <c r="L8" s="131"/>
      <c r="M8" s="132"/>
    </row>
    <row r="9" spans="1:13" x14ac:dyDescent="0.4">
      <c r="A9" s="184"/>
      <c r="B9" s="186" t="s">
        <v>230</v>
      </c>
      <c r="C9" s="137" t="s">
        <v>231</v>
      </c>
      <c r="D9" s="138" t="s">
        <v>232</v>
      </c>
      <c r="E9" s="139" t="s">
        <v>76</v>
      </c>
      <c r="F9" s="90" t="s">
        <v>77</v>
      </c>
      <c r="G9" s="141"/>
      <c r="H9" s="130"/>
      <c r="I9" s="131"/>
      <c r="J9" s="131"/>
      <c r="K9" s="131"/>
      <c r="L9" s="131"/>
      <c r="M9" s="132"/>
    </row>
    <row r="10" spans="1:13" x14ac:dyDescent="0.4">
      <c r="A10" s="184"/>
      <c r="B10" s="186" t="s">
        <v>233</v>
      </c>
      <c r="C10" s="125" t="s">
        <v>234</v>
      </c>
      <c r="D10" s="126" t="s">
        <v>235</v>
      </c>
      <c r="E10" s="127" t="s">
        <v>76</v>
      </c>
      <c r="F10" s="98"/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184"/>
      <c r="B11" s="186" t="s">
        <v>90</v>
      </c>
      <c r="C11" s="133" t="s">
        <v>236</v>
      </c>
      <c r="D11" s="144" t="s">
        <v>237</v>
      </c>
      <c r="E11" s="134" t="s">
        <v>76</v>
      </c>
      <c r="F11" s="187"/>
      <c r="G11" s="136"/>
      <c r="H11" s="130"/>
      <c r="I11" s="131"/>
      <c r="J11" s="131"/>
      <c r="K11" s="131"/>
      <c r="L11" s="131"/>
      <c r="M11" s="132"/>
    </row>
    <row r="12" spans="1:13" x14ac:dyDescent="0.4">
      <c r="A12" s="184"/>
      <c r="B12" s="186" t="s">
        <v>238</v>
      </c>
      <c r="C12" s="137" t="s">
        <v>239</v>
      </c>
      <c r="D12" s="138" t="s">
        <v>240</v>
      </c>
      <c r="E12" s="139" t="s">
        <v>76</v>
      </c>
      <c r="F12" s="90" t="s">
        <v>77</v>
      </c>
      <c r="G12" s="141"/>
      <c r="H12" s="130"/>
      <c r="I12" s="131"/>
      <c r="J12" s="131"/>
      <c r="K12" s="131"/>
      <c r="L12" s="131"/>
      <c r="M12" s="132"/>
    </row>
    <row r="13" spans="1:13" x14ac:dyDescent="0.4">
      <c r="A13" s="184"/>
      <c r="B13" s="185"/>
      <c r="C13" s="125" t="s">
        <v>241</v>
      </c>
      <c r="D13" s="126" t="s">
        <v>242</v>
      </c>
      <c r="E13" s="127" t="s">
        <v>76</v>
      </c>
      <c r="F13" s="98"/>
      <c r="G13" s="129"/>
      <c r="H13" s="130"/>
      <c r="I13" s="131"/>
      <c r="J13" s="131"/>
      <c r="K13" s="131"/>
      <c r="L13" s="131"/>
      <c r="M13" s="132"/>
    </row>
    <row r="14" spans="1:13" ht="19.5" thickBot="1" x14ac:dyDescent="0.45">
      <c r="A14" s="184"/>
      <c r="B14" s="185"/>
      <c r="C14" s="133" t="s">
        <v>243</v>
      </c>
      <c r="D14" s="144" t="s">
        <v>244</v>
      </c>
      <c r="E14" s="134" t="s">
        <v>76</v>
      </c>
      <c r="F14" s="187"/>
      <c r="G14" s="136"/>
      <c r="H14" s="130"/>
      <c r="I14" s="131"/>
      <c r="J14" s="131"/>
      <c r="K14" s="131"/>
      <c r="L14" s="131"/>
      <c r="M14" s="132"/>
    </row>
    <row r="15" spans="1:13" ht="19.5" thickBot="1" x14ac:dyDescent="0.45">
      <c r="A15" s="184"/>
      <c r="B15" s="188" t="s">
        <v>98</v>
      </c>
      <c r="C15" s="189"/>
      <c r="D15" s="189"/>
      <c r="E15" s="189"/>
      <c r="F15" s="190"/>
      <c r="G15" s="165">
        <f>SUM(G6:G14)</f>
        <v>0</v>
      </c>
      <c r="H15" s="191" t="str">
        <f>IF(G15&lt;80,"",IF(G15&gt;80,"※80KVAを超えています",""))</f>
        <v/>
      </c>
      <c r="I15" s="150"/>
      <c r="J15" s="150"/>
      <c r="K15" s="150"/>
      <c r="L15" s="150"/>
      <c r="M15" s="161"/>
    </row>
    <row r="16" spans="1:13" x14ac:dyDescent="0.4">
      <c r="A16" s="184"/>
      <c r="B16" s="192"/>
      <c r="C16" s="137" t="s">
        <v>245</v>
      </c>
      <c r="D16" s="138" t="s">
        <v>246</v>
      </c>
      <c r="E16" s="139" t="s">
        <v>76</v>
      </c>
      <c r="F16" s="90" t="s">
        <v>77</v>
      </c>
      <c r="G16" s="141"/>
      <c r="H16" s="130"/>
      <c r="I16" s="131"/>
      <c r="J16" s="131"/>
      <c r="K16" s="131"/>
      <c r="L16" s="131"/>
      <c r="M16" s="132"/>
    </row>
    <row r="17" spans="1:13" x14ac:dyDescent="0.4">
      <c r="A17" s="184"/>
      <c r="B17" s="185"/>
      <c r="C17" s="125" t="s">
        <v>247</v>
      </c>
      <c r="D17" s="126" t="s">
        <v>248</v>
      </c>
      <c r="E17" s="127" t="s">
        <v>76</v>
      </c>
      <c r="F17" s="98"/>
      <c r="G17" s="129"/>
      <c r="H17" s="130"/>
      <c r="I17" s="131"/>
      <c r="J17" s="131"/>
      <c r="K17" s="131"/>
      <c r="L17" s="131"/>
      <c r="M17" s="132"/>
    </row>
    <row r="18" spans="1:13" ht="19.5" thickBot="1" x14ac:dyDescent="0.45">
      <c r="A18" s="184"/>
      <c r="B18" s="186" t="s">
        <v>101</v>
      </c>
      <c r="C18" s="133" t="s">
        <v>249</v>
      </c>
      <c r="D18" s="144" t="s">
        <v>250</v>
      </c>
      <c r="E18" s="134" t="s">
        <v>76</v>
      </c>
      <c r="F18" s="187"/>
      <c r="G18" s="136"/>
      <c r="H18" s="130"/>
      <c r="I18" s="131"/>
      <c r="J18" s="131"/>
      <c r="K18" s="131"/>
      <c r="L18" s="131"/>
      <c r="M18" s="132"/>
    </row>
    <row r="19" spans="1:13" x14ac:dyDescent="0.4">
      <c r="A19" s="184"/>
      <c r="B19" s="186" t="s">
        <v>230</v>
      </c>
      <c r="C19" s="137" t="s">
        <v>251</v>
      </c>
      <c r="D19" s="138" t="s">
        <v>252</v>
      </c>
      <c r="E19" s="139" t="s">
        <v>76</v>
      </c>
      <c r="F19" s="90" t="s">
        <v>77</v>
      </c>
      <c r="G19" s="141"/>
      <c r="H19" s="130"/>
      <c r="I19" s="131"/>
      <c r="J19" s="131"/>
      <c r="K19" s="131"/>
      <c r="L19" s="131"/>
      <c r="M19" s="132"/>
    </row>
    <row r="20" spans="1:13" x14ac:dyDescent="0.4">
      <c r="A20" s="184"/>
      <c r="B20" s="186" t="s">
        <v>233</v>
      </c>
      <c r="C20" s="125" t="s">
        <v>253</v>
      </c>
      <c r="D20" s="126" t="s">
        <v>254</v>
      </c>
      <c r="E20" s="127" t="s">
        <v>76</v>
      </c>
      <c r="F20" s="98"/>
      <c r="G20" s="129"/>
      <c r="H20" s="130"/>
      <c r="I20" s="131"/>
      <c r="J20" s="131"/>
      <c r="K20" s="131"/>
      <c r="L20" s="131"/>
      <c r="M20" s="132"/>
    </row>
    <row r="21" spans="1:13" ht="19.5" thickBot="1" x14ac:dyDescent="0.45">
      <c r="A21" s="184"/>
      <c r="B21" s="186" t="s">
        <v>76</v>
      </c>
      <c r="C21" s="133" t="s">
        <v>255</v>
      </c>
      <c r="D21" s="144" t="s">
        <v>256</v>
      </c>
      <c r="E21" s="134" t="s">
        <v>76</v>
      </c>
      <c r="F21" s="187"/>
      <c r="G21" s="136"/>
      <c r="H21" s="130"/>
      <c r="I21" s="131"/>
      <c r="J21" s="131"/>
      <c r="K21" s="131"/>
      <c r="L21" s="131"/>
      <c r="M21" s="132"/>
    </row>
    <row r="22" spans="1:13" x14ac:dyDescent="0.4">
      <c r="A22" s="184"/>
      <c r="B22" s="186" t="s">
        <v>257</v>
      </c>
      <c r="C22" s="137" t="s">
        <v>258</v>
      </c>
      <c r="D22" s="138" t="s">
        <v>259</v>
      </c>
      <c r="E22" s="139" t="s">
        <v>76</v>
      </c>
      <c r="F22" s="90" t="s">
        <v>77</v>
      </c>
      <c r="G22" s="141"/>
      <c r="H22" s="130"/>
      <c r="I22" s="131"/>
      <c r="J22" s="131"/>
      <c r="K22" s="131"/>
      <c r="L22" s="131"/>
      <c r="M22" s="132"/>
    </row>
    <row r="23" spans="1:13" x14ac:dyDescent="0.4">
      <c r="A23" s="184"/>
      <c r="B23" s="185"/>
      <c r="C23" s="125" t="s">
        <v>260</v>
      </c>
      <c r="D23" s="126" t="s">
        <v>261</v>
      </c>
      <c r="E23" s="127" t="s">
        <v>76</v>
      </c>
      <c r="F23" s="98"/>
      <c r="G23" s="129"/>
      <c r="H23" s="130"/>
      <c r="I23" s="131"/>
      <c r="J23" s="131"/>
      <c r="K23" s="131"/>
      <c r="L23" s="131"/>
      <c r="M23" s="132"/>
    </row>
    <row r="24" spans="1:13" ht="19.5" thickBot="1" x14ac:dyDescent="0.45">
      <c r="A24" s="184"/>
      <c r="B24" s="185"/>
      <c r="C24" s="133" t="s">
        <v>262</v>
      </c>
      <c r="D24" s="144" t="s">
        <v>263</v>
      </c>
      <c r="E24" s="134" t="s">
        <v>76</v>
      </c>
      <c r="F24" s="187"/>
      <c r="G24" s="136"/>
      <c r="H24" s="130"/>
      <c r="I24" s="131"/>
      <c r="J24" s="131"/>
      <c r="K24" s="131"/>
      <c r="L24" s="131"/>
      <c r="M24" s="132"/>
    </row>
    <row r="25" spans="1:13" ht="19.5" thickBot="1" x14ac:dyDescent="0.45">
      <c r="A25" s="184"/>
      <c r="B25" s="193" t="s">
        <v>264</v>
      </c>
      <c r="C25" s="194" t="s">
        <v>265</v>
      </c>
      <c r="D25" s="195"/>
      <c r="E25" s="196" t="s">
        <v>266</v>
      </c>
      <c r="F25" s="196"/>
      <c r="G25" s="197"/>
      <c r="H25" s="198"/>
      <c r="I25" s="131"/>
      <c r="J25" s="131"/>
      <c r="K25" s="131"/>
      <c r="L25" s="131"/>
      <c r="M25" s="199"/>
    </row>
    <row r="26" spans="1:13" ht="19.5" thickBot="1" x14ac:dyDescent="0.45">
      <c r="A26" s="200"/>
      <c r="B26" s="201" t="s">
        <v>98</v>
      </c>
      <c r="C26" s="202"/>
      <c r="D26" s="202"/>
      <c r="E26" s="202"/>
      <c r="F26" s="203"/>
      <c r="G26" s="165">
        <f>SUM(G16:G25)</f>
        <v>0</v>
      </c>
      <c r="H26" s="204" t="str">
        <f>IF(G26&lt;80,"",IF(G26&gt;80,"※80KVAを超えています",""))</f>
        <v/>
      </c>
      <c r="I26" s="168"/>
      <c r="J26" s="168"/>
      <c r="K26" s="168"/>
      <c r="L26" s="168"/>
      <c r="M26" s="169"/>
    </row>
    <row r="27" spans="1:13" ht="19.5" thickTop="1" x14ac:dyDescent="0.4">
      <c r="A27" s="205" t="s">
        <v>267</v>
      </c>
      <c r="B27" s="206"/>
      <c r="C27" s="115" t="s">
        <v>268</v>
      </c>
      <c r="D27" s="166" t="s">
        <v>269</v>
      </c>
      <c r="E27" s="117" t="s">
        <v>76</v>
      </c>
      <c r="F27" s="163" t="s">
        <v>77</v>
      </c>
      <c r="G27" s="207"/>
      <c r="H27" s="208"/>
      <c r="I27" s="154"/>
      <c r="J27" s="154"/>
      <c r="K27" s="154"/>
      <c r="L27" s="154"/>
      <c r="M27" s="155"/>
    </row>
    <row r="28" spans="1:13" x14ac:dyDescent="0.4">
      <c r="A28" s="184"/>
      <c r="B28" s="186"/>
      <c r="C28" s="125" t="s">
        <v>270</v>
      </c>
      <c r="D28" s="126" t="s">
        <v>271</v>
      </c>
      <c r="E28" s="127" t="s">
        <v>76</v>
      </c>
      <c r="F28" s="98"/>
      <c r="G28" s="209"/>
      <c r="H28" s="210"/>
      <c r="I28" s="131"/>
      <c r="J28" s="131"/>
      <c r="K28" s="131"/>
      <c r="L28" s="131"/>
      <c r="M28" s="132"/>
    </row>
    <row r="29" spans="1:13" ht="19.5" thickBot="1" x14ac:dyDescent="0.45">
      <c r="A29" s="184"/>
      <c r="B29" s="186" t="s">
        <v>119</v>
      </c>
      <c r="C29" s="133" t="s">
        <v>272</v>
      </c>
      <c r="D29" s="144" t="s">
        <v>273</v>
      </c>
      <c r="E29" s="134" t="s">
        <v>76</v>
      </c>
      <c r="F29" s="187"/>
      <c r="G29" s="211"/>
      <c r="H29" s="210"/>
      <c r="I29" s="131"/>
      <c r="J29" s="131"/>
      <c r="K29" s="131"/>
      <c r="L29" s="131"/>
      <c r="M29" s="132"/>
    </row>
    <row r="30" spans="1:13" x14ac:dyDescent="0.4">
      <c r="A30" s="184"/>
      <c r="B30" s="186" t="s">
        <v>230</v>
      </c>
      <c r="C30" s="137" t="s">
        <v>274</v>
      </c>
      <c r="D30" s="138" t="s">
        <v>275</v>
      </c>
      <c r="E30" s="139" t="s">
        <v>76</v>
      </c>
      <c r="F30" s="90" t="s">
        <v>77</v>
      </c>
      <c r="G30" s="212"/>
      <c r="H30" s="210"/>
      <c r="I30" s="131"/>
      <c r="J30" s="131"/>
      <c r="K30" s="131"/>
      <c r="L30" s="131"/>
      <c r="M30" s="132"/>
    </row>
    <row r="31" spans="1:13" x14ac:dyDescent="0.4">
      <c r="A31" s="184"/>
      <c r="B31" s="186" t="s">
        <v>233</v>
      </c>
      <c r="C31" s="125" t="s">
        <v>276</v>
      </c>
      <c r="D31" s="126" t="s">
        <v>277</v>
      </c>
      <c r="E31" s="127" t="s">
        <v>76</v>
      </c>
      <c r="F31" s="98"/>
      <c r="G31" s="209"/>
      <c r="H31" s="210"/>
      <c r="I31" s="131"/>
      <c r="J31" s="131"/>
      <c r="K31" s="131"/>
      <c r="L31" s="131"/>
      <c r="M31" s="132"/>
    </row>
    <row r="32" spans="1:13" ht="19.5" thickBot="1" x14ac:dyDescent="0.45">
      <c r="A32" s="184"/>
      <c r="B32" s="186" t="s">
        <v>90</v>
      </c>
      <c r="C32" s="133" t="s">
        <v>278</v>
      </c>
      <c r="D32" s="144" t="s">
        <v>279</v>
      </c>
      <c r="E32" s="134" t="s">
        <v>76</v>
      </c>
      <c r="F32" s="187"/>
      <c r="G32" s="211"/>
      <c r="H32" s="210"/>
      <c r="I32" s="131"/>
      <c r="J32" s="131"/>
      <c r="K32" s="131"/>
      <c r="L32" s="131"/>
      <c r="M32" s="132"/>
    </row>
    <row r="33" spans="1:13" x14ac:dyDescent="0.4">
      <c r="A33" s="184"/>
      <c r="B33" s="186" t="s">
        <v>238</v>
      </c>
      <c r="C33" s="171" t="s">
        <v>280</v>
      </c>
      <c r="D33" s="116" t="s">
        <v>281</v>
      </c>
      <c r="E33" s="172" t="s">
        <v>76</v>
      </c>
      <c r="F33" s="98" t="s">
        <v>77</v>
      </c>
      <c r="G33" s="213"/>
      <c r="H33" s="210"/>
      <c r="I33" s="131"/>
      <c r="J33" s="131"/>
      <c r="K33" s="131"/>
      <c r="L33" s="131"/>
      <c r="M33" s="132"/>
    </row>
    <row r="34" spans="1:13" x14ac:dyDescent="0.4">
      <c r="A34" s="184"/>
      <c r="B34" s="186"/>
      <c r="C34" s="125" t="s">
        <v>282</v>
      </c>
      <c r="D34" s="126" t="s">
        <v>283</v>
      </c>
      <c r="E34" s="127" t="s">
        <v>76</v>
      </c>
      <c r="F34" s="98"/>
      <c r="G34" s="209"/>
      <c r="H34" s="210"/>
      <c r="I34" s="131"/>
      <c r="J34" s="131"/>
      <c r="K34" s="131"/>
      <c r="L34" s="131"/>
      <c r="M34" s="132"/>
    </row>
    <row r="35" spans="1:13" ht="19.5" thickBot="1" x14ac:dyDescent="0.45">
      <c r="A35" s="184"/>
      <c r="B35" s="186"/>
      <c r="C35" s="133" t="s">
        <v>284</v>
      </c>
      <c r="D35" s="144" t="s">
        <v>285</v>
      </c>
      <c r="E35" s="134" t="s">
        <v>76</v>
      </c>
      <c r="F35" s="187"/>
      <c r="G35" s="211"/>
      <c r="H35" s="210"/>
      <c r="I35" s="131"/>
      <c r="J35" s="131"/>
      <c r="K35" s="131"/>
      <c r="L35" s="131"/>
      <c r="M35" s="132"/>
    </row>
    <row r="36" spans="1:13" ht="19.5" thickBot="1" x14ac:dyDescent="0.45">
      <c r="A36" s="184"/>
      <c r="B36" s="193" t="s">
        <v>264</v>
      </c>
      <c r="C36" s="194" t="s">
        <v>265</v>
      </c>
      <c r="D36" s="195"/>
      <c r="E36" s="196" t="s">
        <v>266</v>
      </c>
      <c r="F36" s="196"/>
      <c r="G36" s="197"/>
      <c r="H36" s="198"/>
      <c r="I36" s="131"/>
      <c r="J36" s="131"/>
      <c r="K36" s="131"/>
      <c r="L36" s="131"/>
      <c r="M36" s="199"/>
    </row>
    <row r="37" spans="1:13" ht="19.5" thickBot="1" x14ac:dyDescent="0.45">
      <c r="A37" s="184"/>
      <c r="B37" s="188" t="s">
        <v>98</v>
      </c>
      <c r="C37" s="189"/>
      <c r="D37" s="189"/>
      <c r="E37" s="189"/>
      <c r="F37" s="190"/>
      <c r="G37" s="214">
        <f>SUM(G27:G36)</f>
        <v>0</v>
      </c>
      <c r="H37" s="191" t="str">
        <f>IF(G37&lt;80,"",IF(G37&gt;80,"※80KVAを超えています",""))</f>
        <v/>
      </c>
      <c r="I37" s="150"/>
      <c r="J37" s="150"/>
      <c r="K37" s="150"/>
      <c r="L37" s="150"/>
      <c r="M37" s="161"/>
    </row>
    <row r="38" spans="1:13" x14ac:dyDescent="0.4">
      <c r="A38" s="184"/>
      <c r="B38" s="215"/>
      <c r="C38" s="137" t="s">
        <v>286</v>
      </c>
      <c r="D38" s="138" t="s">
        <v>287</v>
      </c>
      <c r="E38" s="139" t="s">
        <v>76</v>
      </c>
      <c r="F38" s="90" t="s">
        <v>77</v>
      </c>
      <c r="G38" s="212"/>
      <c r="H38" s="210"/>
      <c r="I38" s="131"/>
      <c r="J38" s="131"/>
      <c r="K38" s="131"/>
      <c r="L38" s="131"/>
      <c r="M38" s="132"/>
    </row>
    <row r="39" spans="1:13" x14ac:dyDescent="0.4">
      <c r="A39" s="184"/>
      <c r="B39" s="216" t="s">
        <v>136</v>
      </c>
      <c r="C39" s="125" t="s">
        <v>288</v>
      </c>
      <c r="D39" s="126" t="s">
        <v>289</v>
      </c>
      <c r="E39" s="127" t="s">
        <v>76</v>
      </c>
      <c r="F39" s="98"/>
      <c r="G39" s="209"/>
      <c r="H39" s="210"/>
      <c r="I39" s="131"/>
      <c r="J39" s="131"/>
      <c r="K39" s="131"/>
      <c r="L39" s="131"/>
      <c r="M39" s="132"/>
    </row>
    <row r="40" spans="1:13" ht="19.5" thickBot="1" x14ac:dyDescent="0.45">
      <c r="A40" s="184"/>
      <c r="B40" s="216" t="s">
        <v>230</v>
      </c>
      <c r="C40" s="133" t="s">
        <v>290</v>
      </c>
      <c r="D40" s="144" t="s">
        <v>291</v>
      </c>
      <c r="E40" s="134" t="s">
        <v>76</v>
      </c>
      <c r="F40" s="187"/>
      <c r="G40" s="211"/>
      <c r="H40" s="210"/>
      <c r="I40" s="131"/>
      <c r="J40" s="131"/>
      <c r="K40" s="131"/>
      <c r="L40" s="131"/>
      <c r="M40" s="132"/>
    </row>
    <row r="41" spans="1:13" x14ac:dyDescent="0.4">
      <c r="A41" s="184"/>
      <c r="B41" s="216" t="s">
        <v>233</v>
      </c>
      <c r="C41" s="137" t="s">
        <v>292</v>
      </c>
      <c r="D41" s="138" t="s">
        <v>293</v>
      </c>
      <c r="E41" s="139" t="s">
        <v>76</v>
      </c>
      <c r="F41" s="90" t="s">
        <v>77</v>
      </c>
      <c r="G41" s="212"/>
      <c r="H41" s="210"/>
      <c r="I41" s="131"/>
      <c r="J41" s="131"/>
      <c r="K41" s="131"/>
      <c r="L41" s="131"/>
      <c r="M41" s="132"/>
    </row>
    <row r="42" spans="1:13" x14ac:dyDescent="0.4">
      <c r="A42" s="184"/>
      <c r="B42" s="216" t="s">
        <v>76</v>
      </c>
      <c r="C42" s="125" t="s">
        <v>294</v>
      </c>
      <c r="D42" s="126" t="s">
        <v>295</v>
      </c>
      <c r="E42" s="127" t="s">
        <v>76</v>
      </c>
      <c r="F42" s="98"/>
      <c r="G42" s="209"/>
      <c r="H42" s="210"/>
      <c r="I42" s="131"/>
      <c r="J42" s="131"/>
      <c r="K42" s="131"/>
      <c r="L42" s="131"/>
      <c r="M42" s="132"/>
    </row>
    <row r="43" spans="1:13" ht="19.5" thickBot="1" x14ac:dyDescent="0.45">
      <c r="A43" s="184"/>
      <c r="B43" s="216" t="s">
        <v>257</v>
      </c>
      <c r="C43" s="133" t="s">
        <v>296</v>
      </c>
      <c r="D43" s="144" t="s">
        <v>297</v>
      </c>
      <c r="E43" s="134" t="s">
        <v>76</v>
      </c>
      <c r="F43" s="187"/>
      <c r="G43" s="211"/>
      <c r="H43" s="210"/>
      <c r="I43" s="131"/>
      <c r="J43" s="131"/>
      <c r="K43" s="131"/>
      <c r="L43" s="131"/>
      <c r="M43" s="132"/>
    </row>
    <row r="44" spans="1:13" ht="19.5" thickBot="1" x14ac:dyDescent="0.45">
      <c r="A44" s="200"/>
      <c r="B44" s="201" t="s">
        <v>98</v>
      </c>
      <c r="C44" s="202"/>
      <c r="D44" s="202"/>
      <c r="E44" s="202"/>
      <c r="F44" s="203"/>
      <c r="G44" s="217">
        <f>SUM(G38:G43)</f>
        <v>0</v>
      </c>
      <c r="H44" s="204" t="str">
        <f>IF(G44&lt;80,"",IF(G44&gt;80,"※80KVAを超えています",""))</f>
        <v/>
      </c>
      <c r="I44" s="168"/>
      <c r="J44" s="168"/>
      <c r="K44" s="168"/>
      <c r="L44" s="168"/>
      <c r="M44" s="169"/>
    </row>
    <row r="45" spans="1:13" ht="19.5" thickTop="1" x14ac:dyDescent="0.4">
      <c r="A45" s="205" t="s">
        <v>298</v>
      </c>
      <c r="B45" s="218"/>
      <c r="C45" s="171" t="s">
        <v>299</v>
      </c>
      <c r="D45" s="166" t="s">
        <v>300</v>
      </c>
      <c r="E45" s="172" t="s">
        <v>76</v>
      </c>
      <c r="F45" s="98" t="s">
        <v>77</v>
      </c>
      <c r="G45" s="173"/>
      <c r="H45" s="153"/>
      <c r="I45" s="154"/>
      <c r="J45" s="154"/>
      <c r="K45" s="154"/>
      <c r="L45" s="154"/>
      <c r="M45" s="155"/>
    </row>
    <row r="46" spans="1:13" x14ac:dyDescent="0.4">
      <c r="A46" s="184"/>
      <c r="B46" s="143"/>
      <c r="C46" s="125" t="s">
        <v>301</v>
      </c>
      <c r="D46" s="126" t="s">
        <v>302</v>
      </c>
      <c r="E46" s="127" t="s">
        <v>76</v>
      </c>
      <c r="F46" s="98"/>
      <c r="G46" s="129"/>
      <c r="H46" s="130"/>
      <c r="I46" s="131"/>
      <c r="J46" s="131"/>
      <c r="K46" s="131"/>
      <c r="L46" s="131"/>
      <c r="M46" s="132"/>
    </row>
    <row r="47" spans="1:13" ht="19.5" thickBot="1" x14ac:dyDescent="0.45">
      <c r="A47" s="184"/>
      <c r="B47" s="216" t="s">
        <v>154</v>
      </c>
      <c r="C47" s="133" t="s">
        <v>303</v>
      </c>
      <c r="D47" s="144" t="s">
        <v>304</v>
      </c>
      <c r="E47" s="134" t="s">
        <v>76</v>
      </c>
      <c r="F47" s="187"/>
      <c r="G47" s="136"/>
      <c r="H47" s="130"/>
      <c r="I47" s="131"/>
      <c r="J47" s="131"/>
      <c r="K47" s="131"/>
      <c r="L47" s="131"/>
      <c r="M47" s="132"/>
    </row>
    <row r="48" spans="1:13" x14ac:dyDescent="0.4">
      <c r="A48" s="184"/>
      <c r="B48" s="216" t="s">
        <v>230</v>
      </c>
      <c r="C48" s="137" t="s">
        <v>305</v>
      </c>
      <c r="D48" s="138" t="s">
        <v>306</v>
      </c>
      <c r="E48" s="139" t="s">
        <v>76</v>
      </c>
      <c r="F48" s="90" t="s">
        <v>77</v>
      </c>
      <c r="G48" s="141"/>
      <c r="H48" s="130"/>
      <c r="I48" s="131"/>
      <c r="J48" s="131"/>
      <c r="K48" s="131"/>
      <c r="L48" s="131"/>
      <c r="M48" s="132"/>
    </row>
    <row r="49" spans="1:13" x14ac:dyDescent="0.4">
      <c r="A49" s="184"/>
      <c r="B49" s="216" t="s">
        <v>233</v>
      </c>
      <c r="C49" s="125" t="s">
        <v>307</v>
      </c>
      <c r="D49" s="126" t="s">
        <v>308</v>
      </c>
      <c r="E49" s="127" t="s">
        <v>76</v>
      </c>
      <c r="F49" s="98"/>
      <c r="G49" s="129"/>
      <c r="H49" s="130"/>
      <c r="I49" s="131"/>
      <c r="J49" s="131"/>
      <c r="K49" s="131"/>
      <c r="L49" s="131"/>
      <c r="M49" s="132"/>
    </row>
    <row r="50" spans="1:13" ht="19.5" thickBot="1" x14ac:dyDescent="0.45">
      <c r="A50" s="184"/>
      <c r="B50" s="216" t="s">
        <v>90</v>
      </c>
      <c r="C50" s="133" t="s">
        <v>309</v>
      </c>
      <c r="D50" s="144" t="s">
        <v>310</v>
      </c>
      <c r="E50" s="134" t="s">
        <v>76</v>
      </c>
      <c r="F50" s="187"/>
      <c r="G50" s="136"/>
      <c r="H50" s="130"/>
      <c r="I50" s="131"/>
      <c r="J50" s="131"/>
      <c r="K50" s="131"/>
      <c r="L50" s="131"/>
      <c r="M50" s="132"/>
    </row>
    <row r="51" spans="1:13" x14ac:dyDescent="0.4">
      <c r="A51" s="184"/>
      <c r="B51" s="216" t="s">
        <v>238</v>
      </c>
      <c r="C51" s="137" t="s">
        <v>311</v>
      </c>
      <c r="D51" s="116" t="s">
        <v>312</v>
      </c>
      <c r="E51" s="139" t="s">
        <v>76</v>
      </c>
      <c r="F51" s="90" t="s">
        <v>77</v>
      </c>
      <c r="G51" s="141"/>
      <c r="H51" s="130"/>
      <c r="I51" s="131"/>
      <c r="J51" s="131"/>
      <c r="K51" s="131"/>
      <c r="L51" s="131"/>
      <c r="M51" s="132"/>
    </row>
    <row r="52" spans="1:13" x14ac:dyDescent="0.4">
      <c r="A52" s="184"/>
      <c r="B52" s="218"/>
      <c r="C52" s="125" t="s">
        <v>313</v>
      </c>
      <c r="D52" s="126" t="s">
        <v>314</v>
      </c>
      <c r="E52" s="127" t="s">
        <v>76</v>
      </c>
      <c r="F52" s="98"/>
      <c r="G52" s="129"/>
      <c r="H52" s="130"/>
      <c r="I52" s="131"/>
      <c r="J52" s="131"/>
      <c r="K52" s="131"/>
      <c r="L52" s="131"/>
      <c r="M52" s="132"/>
    </row>
    <row r="53" spans="1:13" ht="19.5" thickBot="1" x14ac:dyDescent="0.45">
      <c r="A53" s="184"/>
      <c r="B53" s="218"/>
      <c r="C53" s="133" t="s">
        <v>315</v>
      </c>
      <c r="D53" s="144" t="s">
        <v>316</v>
      </c>
      <c r="E53" s="134" t="s">
        <v>76</v>
      </c>
      <c r="F53" s="187"/>
      <c r="G53" s="136"/>
      <c r="H53" s="130"/>
      <c r="I53" s="131"/>
      <c r="J53" s="131"/>
      <c r="K53" s="131"/>
      <c r="L53" s="131"/>
      <c r="M53" s="132"/>
    </row>
    <row r="54" spans="1:13" ht="19.5" thickBot="1" x14ac:dyDescent="0.45">
      <c r="A54" s="184"/>
      <c r="B54" s="188" t="s">
        <v>98</v>
      </c>
      <c r="C54" s="189"/>
      <c r="D54" s="189"/>
      <c r="E54" s="189"/>
      <c r="F54" s="190"/>
      <c r="G54" s="165">
        <f>SUM(G45:G53)</f>
        <v>0</v>
      </c>
      <c r="H54" s="191" t="str">
        <f>IF(G54&lt;80,"",IF(G54&gt;80,"※80KVAを超えています",""))</f>
        <v/>
      </c>
      <c r="I54" s="150"/>
      <c r="J54" s="150"/>
      <c r="K54" s="150"/>
      <c r="L54" s="150"/>
      <c r="M54" s="161"/>
    </row>
    <row r="55" spans="1:13" x14ac:dyDescent="0.4">
      <c r="A55" s="184"/>
      <c r="B55" s="219"/>
      <c r="C55" s="137" t="s">
        <v>317</v>
      </c>
      <c r="D55" s="138" t="s">
        <v>318</v>
      </c>
      <c r="E55" s="139" t="s">
        <v>76</v>
      </c>
      <c r="F55" s="90" t="s">
        <v>77</v>
      </c>
      <c r="G55" s="141"/>
      <c r="H55" s="130"/>
      <c r="I55" s="131"/>
      <c r="J55" s="131"/>
      <c r="K55" s="131"/>
      <c r="L55" s="131"/>
      <c r="M55" s="132"/>
    </row>
    <row r="56" spans="1:13" x14ac:dyDescent="0.4">
      <c r="A56" s="184"/>
      <c r="B56" s="218"/>
      <c r="C56" s="125" t="s">
        <v>319</v>
      </c>
      <c r="D56" s="126" t="s">
        <v>320</v>
      </c>
      <c r="E56" s="127" t="s">
        <v>76</v>
      </c>
      <c r="F56" s="98"/>
      <c r="G56" s="129"/>
      <c r="H56" s="130"/>
      <c r="I56" s="131"/>
      <c r="J56" s="131"/>
      <c r="K56" s="131"/>
      <c r="L56" s="131"/>
      <c r="M56" s="132"/>
    </row>
    <row r="57" spans="1:13" ht="19.5" thickBot="1" x14ac:dyDescent="0.45">
      <c r="A57" s="184"/>
      <c r="B57" s="216" t="s">
        <v>171</v>
      </c>
      <c r="C57" s="133" t="s">
        <v>321</v>
      </c>
      <c r="D57" s="144" t="s">
        <v>322</v>
      </c>
      <c r="E57" s="134" t="s">
        <v>76</v>
      </c>
      <c r="F57" s="187"/>
      <c r="G57" s="136"/>
      <c r="H57" s="130"/>
      <c r="I57" s="131"/>
      <c r="J57" s="131"/>
      <c r="K57" s="131"/>
      <c r="L57" s="131"/>
      <c r="M57" s="132"/>
    </row>
    <row r="58" spans="1:13" x14ac:dyDescent="0.4">
      <c r="A58" s="184"/>
      <c r="B58" s="216" t="s">
        <v>230</v>
      </c>
      <c r="C58" s="137" t="s">
        <v>323</v>
      </c>
      <c r="D58" s="138" t="s">
        <v>324</v>
      </c>
      <c r="E58" s="139" t="s">
        <v>76</v>
      </c>
      <c r="F58" s="90" t="s">
        <v>77</v>
      </c>
      <c r="G58" s="141"/>
      <c r="H58" s="130"/>
      <c r="I58" s="131"/>
      <c r="J58" s="131"/>
      <c r="K58" s="131"/>
      <c r="L58" s="131"/>
      <c r="M58" s="132"/>
    </row>
    <row r="59" spans="1:13" x14ac:dyDescent="0.4">
      <c r="A59" s="184"/>
      <c r="B59" s="216" t="s">
        <v>233</v>
      </c>
      <c r="C59" s="125" t="s">
        <v>325</v>
      </c>
      <c r="D59" s="126" t="s">
        <v>326</v>
      </c>
      <c r="E59" s="127" t="s">
        <v>76</v>
      </c>
      <c r="F59" s="98"/>
      <c r="G59" s="129"/>
      <c r="H59" s="130"/>
      <c r="I59" s="131"/>
      <c r="J59" s="131"/>
      <c r="K59" s="131"/>
      <c r="L59" s="131"/>
      <c r="M59" s="132"/>
    </row>
    <row r="60" spans="1:13" ht="19.5" thickBot="1" x14ac:dyDescent="0.45">
      <c r="A60" s="184"/>
      <c r="B60" s="216" t="s">
        <v>76</v>
      </c>
      <c r="C60" s="133" t="s">
        <v>327</v>
      </c>
      <c r="D60" s="144" t="s">
        <v>328</v>
      </c>
      <c r="E60" s="134" t="s">
        <v>76</v>
      </c>
      <c r="F60" s="187"/>
      <c r="G60" s="136"/>
      <c r="H60" s="130"/>
      <c r="I60" s="131"/>
      <c r="J60" s="131"/>
      <c r="K60" s="131"/>
      <c r="L60" s="131"/>
      <c r="M60" s="132"/>
    </row>
    <row r="61" spans="1:13" x14ac:dyDescent="0.4">
      <c r="A61" s="184"/>
      <c r="B61" s="216" t="s">
        <v>257</v>
      </c>
      <c r="C61" s="137" t="s">
        <v>329</v>
      </c>
      <c r="D61" s="138" t="s">
        <v>330</v>
      </c>
      <c r="E61" s="139" t="s">
        <v>76</v>
      </c>
      <c r="F61" s="90" t="s">
        <v>77</v>
      </c>
      <c r="G61" s="141"/>
      <c r="H61" s="130"/>
      <c r="I61" s="131"/>
      <c r="J61" s="131"/>
      <c r="K61" s="131"/>
      <c r="L61" s="131"/>
      <c r="M61" s="132"/>
    </row>
    <row r="62" spans="1:13" x14ac:dyDescent="0.4">
      <c r="A62" s="184"/>
      <c r="B62" s="218"/>
      <c r="C62" s="125" t="s">
        <v>331</v>
      </c>
      <c r="D62" s="126" t="s">
        <v>332</v>
      </c>
      <c r="E62" s="127" t="s">
        <v>76</v>
      </c>
      <c r="F62" s="98"/>
      <c r="G62" s="129"/>
      <c r="H62" s="130"/>
      <c r="I62" s="131"/>
      <c r="J62" s="131"/>
      <c r="K62" s="131"/>
      <c r="L62" s="131"/>
      <c r="M62" s="132"/>
    </row>
    <row r="63" spans="1:13" ht="19.5" thickBot="1" x14ac:dyDescent="0.45">
      <c r="A63" s="184"/>
      <c r="B63" s="218"/>
      <c r="C63" s="133" t="s">
        <v>333</v>
      </c>
      <c r="D63" s="144" t="s">
        <v>334</v>
      </c>
      <c r="E63" s="134" t="s">
        <v>76</v>
      </c>
      <c r="F63" s="187"/>
      <c r="G63" s="136"/>
      <c r="H63" s="130"/>
      <c r="I63" s="131"/>
      <c r="J63" s="131"/>
      <c r="K63" s="131"/>
      <c r="L63" s="131"/>
      <c r="M63" s="132"/>
    </row>
    <row r="64" spans="1:13" ht="19.5" thickBot="1" x14ac:dyDescent="0.45">
      <c r="A64" s="184"/>
      <c r="B64" s="193" t="s">
        <v>264</v>
      </c>
      <c r="C64" s="194" t="s">
        <v>265</v>
      </c>
      <c r="D64" s="195"/>
      <c r="E64" s="196" t="s">
        <v>266</v>
      </c>
      <c r="F64" s="196"/>
      <c r="G64" s="197"/>
      <c r="H64" s="198"/>
      <c r="I64" s="131"/>
      <c r="J64" s="131"/>
      <c r="K64" s="131"/>
      <c r="L64" s="131"/>
      <c r="M64" s="199"/>
    </row>
    <row r="65" spans="1:13" ht="19.5" thickBot="1" x14ac:dyDescent="0.45">
      <c r="A65" s="200"/>
      <c r="B65" s="201" t="s">
        <v>98</v>
      </c>
      <c r="C65" s="202"/>
      <c r="D65" s="202"/>
      <c r="E65" s="202"/>
      <c r="F65" s="203"/>
      <c r="G65" s="160">
        <f>SUM(G55:G64)</f>
        <v>0</v>
      </c>
      <c r="H65" s="204" t="str">
        <f>IF(G65&lt;80,"",IF(G65&gt;80,"※80KVAを超えています",""))</f>
        <v/>
      </c>
      <c r="I65" s="168"/>
      <c r="J65" s="168"/>
      <c r="K65" s="168"/>
      <c r="L65" s="168"/>
      <c r="M65" s="169"/>
    </row>
    <row r="66" spans="1:13" ht="19.5" thickTop="1" x14ac:dyDescent="0.4">
      <c r="A66" s="205" t="s">
        <v>335</v>
      </c>
      <c r="B66" s="220"/>
      <c r="C66" s="115" t="s">
        <v>336</v>
      </c>
      <c r="D66" s="166" t="s">
        <v>337</v>
      </c>
      <c r="E66" s="117" t="s">
        <v>76</v>
      </c>
      <c r="F66" s="163" t="s">
        <v>77</v>
      </c>
      <c r="G66" s="119"/>
      <c r="H66" s="120"/>
      <c r="I66" s="121"/>
      <c r="J66" s="121"/>
      <c r="K66" s="121"/>
      <c r="L66" s="121"/>
      <c r="M66" s="122"/>
    </row>
    <row r="67" spans="1:13" x14ac:dyDescent="0.4">
      <c r="A67" s="184"/>
      <c r="B67" s="216"/>
      <c r="C67" s="125" t="s">
        <v>338</v>
      </c>
      <c r="D67" s="126" t="s">
        <v>339</v>
      </c>
      <c r="E67" s="127" t="s">
        <v>76</v>
      </c>
      <c r="F67" s="98"/>
      <c r="G67" s="129"/>
      <c r="H67" s="130"/>
      <c r="I67" s="131"/>
      <c r="J67" s="131"/>
      <c r="K67" s="131"/>
      <c r="L67" s="131"/>
      <c r="M67" s="132"/>
    </row>
    <row r="68" spans="1:13" ht="19.5" thickBot="1" x14ac:dyDescent="0.45">
      <c r="A68" s="184"/>
      <c r="B68" s="216" t="s">
        <v>189</v>
      </c>
      <c r="C68" s="133" t="s">
        <v>340</v>
      </c>
      <c r="D68" s="144" t="s">
        <v>341</v>
      </c>
      <c r="E68" s="134" t="s">
        <v>76</v>
      </c>
      <c r="F68" s="187"/>
      <c r="G68" s="136"/>
      <c r="H68" s="130"/>
      <c r="I68" s="131"/>
      <c r="J68" s="131"/>
      <c r="K68" s="131"/>
      <c r="L68" s="131"/>
      <c r="M68" s="132"/>
    </row>
    <row r="69" spans="1:13" x14ac:dyDescent="0.4">
      <c r="A69" s="184"/>
      <c r="B69" s="216" t="s">
        <v>230</v>
      </c>
      <c r="C69" s="137" t="s">
        <v>342</v>
      </c>
      <c r="D69" s="138" t="s">
        <v>343</v>
      </c>
      <c r="E69" s="139" t="s">
        <v>76</v>
      </c>
      <c r="F69" s="90" t="s">
        <v>77</v>
      </c>
      <c r="G69" s="141"/>
      <c r="H69" s="130"/>
      <c r="I69" s="131"/>
      <c r="J69" s="131"/>
      <c r="K69" s="131"/>
      <c r="L69" s="131"/>
      <c r="M69" s="132"/>
    </row>
    <row r="70" spans="1:13" x14ac:dyDescent="0.4">
      <c r="A70" s="184"/>
      <c r="B70" s="216" t="s">
        <v>233</v>
      </c>
      <c r="C70" s="125" t="s">
        <v>344</v>
      </c>
      <c r="D70" s="126" t="s">
        <v>345</v>
      </c>
      <c r="E70" s="127" t="s">
        <v>76</v>
      </c>
      <c r="F70" s="98"/>
      <c r="G70" s="129"/>
      <c r="H70" s="130"/>
      <c r="I70" s="131"/>
      <c r="J70" s="131"/>
      <c r="K70" s="131"/>
      <c r="L70" s="131"/>
      <c r="M70" s="132"/>
    </row>
    <row r="71" spans="1:13" ht="19.5" thickBot="1" x14ac:dyDescent="0.45">
      <c r="A71" s="184"/>
      <c r="B71" s="216" t="s">
        <v>90</v>
      </c>
      <c r="C71" s="133" t="s">
        <v>346</v>
      </c>
      <c r="D71" s="144" t="s">
        <v>347</v>
      </c>
      <c r="E71" s="134" t="s">
        <v>76</v>
      </c>
      <c r="F71" s="187"/>
      <c r="G71" s="136"/>
      <c r="H71" s="210"/>
      <c r="I71" s="131"/>
      <c r="J71" s="131"/>
      <c r="K71" s="131"/>
      <c r="L71" s="131"/>
      <c r="M71" s="132"/>
    </row>
    <row r="72" spans="1:13" x14ac:dyDescent="0.4">
      <c r="A72" s="184"/>
      <c r="B72" s="216" t="s">
        <v>238</v>
      </c>
      <c r="C72" s="137" t="s">
        <v>348</v>
      </c>
      <c r="D72" s="138" t="s">
        <v>349</v>
      </c>
      <c r="E72" s="139" t="s">
        <v>76</v>
      </c>
      <c r="F72" s="90" t="s">
        <v>77</v>
      </c>
      <c r="G72" s="212"/>
      <c r="H72" s="208"/>
      <c r="I72" s="154"/>
      <c r="J72" s="154"/>
      <c r="K72" s="154"/>
      <c r="L72" s="154"/>
      <c r="M72" s="155"/>
    </row>
    <row r="73" spans="1:13" x14ac:dyDescent="0.4">
      <c r="A73" s="184"/>
      <c r="B73" s="186"/>
      <c r="C73" s="125" t="s">
        <v>350</v>
      </c>
      <c r="D73" s="126" t="s">
        <v>351</v>
      </c>
      <c r="E73" s="127" t="s">
        <v>76</v>
      </c>
      <c r="F73" s="98"/>
      <c r="G73" s="209"/>
      <c r="H73" s="210"/>
      <c r="I73" s="131"/>
      <c r="J73" s="131"/>
      <c r="K73" s="131"/>
      <c r="L73" s="131"/>
      <c r="M73" s="132"/>
    </row>
    <row r="74" spans="1:13" ht="19.5" thickBot="1" x14ac:dyDescent="0.45">
      <c r="A74" s="184"/>
      <c r="B74" s="186"/>
      <c r="C74" s="133" t="s">
        <v>352</v>
      </c>
      <c r="D74" s="144" t="s">
        <v>353</v>
      </c>
      <c r="E74" s="134" t="s">
        <v>76</v>
      </c>
      <c r="F74" s="187"/>
      <c r="G74" s="221"/>
      <c r="H74" s="210"/>
      <c r="I74" s="131"/>
      <c r="J74" s="131"/>
      <c r="K74" s="131"/>
      <c r="L74" s="131"/>
      <c r="M74" s="132"/>
    </row>
    <row r="75" spans="1:13" ht="19.5" thickBot="1" x14ac:dyDescent="0.45">
      <c r="A75" s="184"/>
      <c r="B75" s="193" t="s">
        <v>264</v>
      </c>
      <c r="C75" s="194" t="s">
        <v>265</v>
      </c>
      <c r="D75" s="195"/>
      <c r="E75" s="196" t="s">
        <v>266</v>
      </c>
      <c r="F75" s="196"/>
      <c r="G75" s="197"/>
      <c r="H75" s="198"/>
      <c r="I75" s="131"/>
      <c r="J75" s="131"/>
      <c r="K75" s="131"/>
      <c r="L75" s="131"/>
      <c r="M75" s="199"/>
    </row>
    <row r="76" spans="1:13" ht="19.5" thickBot="1" x14ac:dyDescent="0.45">
      <c r="A76" s="184"/>
      <c r="B76" s="188" t="s">
        <v>98</v>
      </c>
      <c r="C76" s="189"/>
      <c r="D76" s="189"/>
      <c r="E76" s="189"/>
      <c r="F76" s="190"/>
      <c r="G76" s="214">
        <f>SUM(G66:G75)</f>
        <v>0</v>
      </c>
      <c r="H76" s="191" t="str">
        <f>IF(G76&lt;80,"",IF(G76&gt;80,"※80KVAを超えています",""))</f>
        <v/>
      </c>
      <c r="I76" s="150"/>
      <c r="J76" s="150"/>
      <c r="K76" s="150"/>
      <c r="L76" s="150"/>
      <c r="M76" s="161"/>
    </row>
    <row r="77" spans="1:13" x14ac:dyDescent="0.4">
      <c r="A77" s="184"/>
      <c r="B77" s="216"/>
      <c r="C77" s="137" t="s">
        <v>354</v>
      </c>
      <c r="D77" s="138" t="s">
        <v>355</v>
      </c>
      <c r="E77" s="139" t="s">
        <v>76</v>
      </c>
      <c r="F77" s="90" t="s">
        <v>77</v>
      </c>
      <c r="G77" s="212"/>
      <c r="H77" s="210"/>
      <c r="I77" s="131"/>
      <c r="J77" s="131"/>
      <c r="K77" s="131"/>
      <c r="L77" s="131"/>
      <c r="M77" s="132"/>
    </row>
    <row r="78" spans="1:13" x14ac:dyDescent="0.4">
      <c r="A78" s="184"/>
      <c r="B78" s="216" t="s">
        <v>206</v>
      </c>
      <c r="C78" s="125" t="s">
        <v>356</v>
      </c>
      <c r="D78" s="126" t="s">
        <v>357</v>
      </c>
      <c r="E78" s="127" t="s">
        <v>76</v>
      </c>
      <c r="F78" s="98"/>
      <c r="G78" s="209"/>
      <c r="H78" s="210"/>
      <c r="I78" s="131"/>
      <c r="J78" s="131"/>
      <c r="K78" s="131"/>
      <c r="L78" s="131"/>
      <c r="M78" s="132"/>
    </row>
    <row r="79" spans="1:13" ht="19.5" thickBot="1" x14ac:dyDescent="0.45">
      <c r="A79" s="184"/>
      <c r="B79" s="216" t="s">
        <v>230</v>
      </c>
      <c r="C79" s="133" t="s">
        <v>358</v>
      </c>
      <c r="D79" s="144" t="s">
        <v>359</v>
      </c>
      <c r="E79" s="134" t="s">
        <v>76</v>
      </c>
      <c r="F79" s="187"/>
      <c r="G79" s="211"/>
      <c r="H79" s="210"/>
      <c r="I79" s="131"/>
      <c r="J79" s="131"/>
      <c r="K79" s="131"/>
      <c r="L79" s="131"/>
      <c r="M79" s="132"/>
    </row>
    <row r="80" spans="1:13" x14ac:dyDescent="0.4">
      <c r="A80" s="184"/>
      <c r="B80" s="216" t="s">
        <v>233</v>
      </c>
      <c r="C80" s="137" t="s">
        <v>360</v>
      </c>
      <c r="D80" s="138" t="s">
        <v>361</v>
      </c>
      <c r="E80" s="139" t="s">
        <v>76</v>
      </c>
      <c r="F80" s="90" t="s">
        <v>77</v>
      </c>
      <c r="G80" s="212"/>
      <c r="H80" s="210"/>
      <c r="I80" s="131"/>
      <c r="J80" s="131"/>
      <c r="K80" s="131"/>
      <c r="L80" s="131"/>
      <c r="M80" s="132"/>
    </row>
    <row r="81" spans="1:13" x14ac:dyDescent="0.4">
      <c r="A81" s="184"/>
      <c r="B81" s="216" t="s">
        <v>76</v>
      </c>
      <c r="C81" s="125" t="s">
        <v>362</v>
      </c>
      <c r="D81" s="126" t="s">
        <v>363</v>
      </c>
      <c r="E81" s="127" t="s">
        <v>76</v>
      </c>
      <c r="F81" s="98"/>
      <c r="G81" s="209"/>
      <c r="H81" s="210"/>
      <c r="I81" s="131"/>
      <c r="J81" s="131"/>
      <c r="K81" s="131"/>
      <c r="L81" s="131"/>
      <c r="M81" s="132"/>
    </row>
    <row r="82" spans="1:13" ht="19.5" thickBot="1" x14ac:dyDescent="0.45">
      <c r="A82" s="184"/>
      <c r="B82" s="216" t="s">
        <v>257</v>
      </c>
      <c r="C82" s="133" t="s">
        <v>364</v>
      </c>
      <c r="D82" s="144" t="s">
        <v>365</v>
      </c>
      <c r="E82" s="134" t="s">
        <v>76</v>
      </c>
      <c r="F82" s="187"/>
      <c r="G82" s="211"/>
      <c r="H82" s="210"/>
      <c r="I82" s="131"/>
      <c r="J82" s="131"/>
      <c r="K82" s="131"/>
      <c r="L82" s="131"/>
      <c r="M82" s="132"/>
    </row>
    <row r="83" spans="1:13" ht="19.5" thickBot="1" x14ac:dyDescent="0.45">
      <c r="A83" s="222"/>
      <c r="B83" s="188" t="s">
        <v>98</v>
      </c>
      <c r="C83" s="189"/>
      <c r="D83" s="189"/>
      <c r="E83" s="189"/>
      <c r="F83" s="190"/>
      <c r="G83" s="165">
        <f>SUM(G77:G82)</f>
        <v>0</v>
      </c>
      <c r="H83" s="223" t="str">
        <f>IF(G83&lt;80,"",IF(G83&gt;80,"※80KVAを超えています",""))</f>
        <v/>
      </c>
      <c r="I83" s="224"/>
      <c r="J83" s="224"/>
      <c r="K83" s="224"/>
      <c r="L83" s="224"/>
      <c r="M83" s="225"/>
    </row>
    <row r="85" spans="1:13" x14ac:dyDescent="0.4">
      <c r="F85" s="179" t="s">
        <v>221</v>
      </c>
      <c r="G85" s="180">
        <f>G15+G26+G37+G44+G54+G65+G76+G83</f>
        <v>0</v>
      </c>
    </row>
  </sheetData>
  <mergeCells count="58">
    <mergeCell ref="H76:M76"/>
    <mergeCell ref="F77:F79"/>
    <mergeCell ref="F80:F82"/>
    <mergeCell ref="B83:F83"/>
    <mergeCell ref="H83:M83"/>
    <mergeCell ref="J1:M1"/>
    <mergeCell ref="A66:A83"/>
    <mergeCell ref="F66:F68"/>
    <mergeCell ref="F69:F71"/>
    <mergeCell ref="F72:F74"/>
    <mergeCell ref="C75:D75"/>
    <mergeCell ref="B76:F76"/>
    <mergeCell ref="H54:M54"/>
    <mergeCell ref="F55:F57"/>
    <mergeCell ref="F58:F60"/>
    <mergeCell ref="F61:F63"/>
    <mergeCell ref="C64:D64"/>
    <mergeCell ref="B65:F65"/>
    <mergeCell ref="H65:M65"/>
    <mergeCell ref="H37:M37"/>
    <mergeCell ref="F38:F40"/>
    <mergeCell ref="F41:F43"/>
    <mergeCell ref="B44:F44"/>
    <mergeCell ref="H44:M44"/>
    <mergeCell ref="A45:A65"/>
    <mergeCell ref="F45:F47"/>
    <mergeCell ref="F48:F50"/>
    <mergeCell ref="F51:F53"/>
    <mergeCell ref="B54:F54"/>
    <mergeCell ref="A27:A44"/>
    <mergeCell ref="F27:F29"/>
    <mergeCell ref="F30:F32"/>
    <mergeCell ref="F33:F35"/>
    <mergeCell ref="C36:D36"/>
    <mergeCell ref="B37:F37"/>
    <mergeCell ref="H15:M15"/>
    <mergeCell ref="F16:F18"/>
    <mergeCell ref="F19:F21"/>
    <mergeCell ref="F22:F24"/>
    <mergeCell ref="C25:D25"/>
    <mergeCell ref="B26:F26"/>
    <mergeCell ref="H26:M26"/>
    <mergeCell ref="F3:F5"/>
    <mergeCell ref="G3:G5"/>
    <mergeCell ref="H3:M3"/>
    <mergeCell ref="H4:J4"/>
    <mergeCell ref="K4:M4"/>
    <mergeCell ref="A6:A26"/>
    <mergeCell ref="F6:F8"/>
    <mergeCell ref="F9:F11"/>
    <mergeCell ref="F12:F14"/>
    <mergeCell ref="B15:F15"/>
    <mergeCell ref="A1:B1"/>
    <mergeCell ref="A3:A5"/>
    <mergeCell ref="B3:B5"/>
    <mergeCell ref="C3:C5"/>
    <mergeCell ref="D3:D5"/>
    <mergeCell ref="E3:E5"/>
  </mergeCells>
  <phoneticPr fontId="3"/>
  <conditionalFormatting sqref="G15 G26 G54 G65 G76 G83 G37 G44">
    <cfRule type="cellIs" dxfId="22" priority="1" operator="greaterThan">
      <formula>80</formula>
    </cfRule>
    <cfRule type="cellIs" dxfId="21" priority="2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E0AD-450C-40E4-AC6C-23B028385DF2}">
  <sheetPr>
    <pageSetUpPr fitToPage="1"/>
  </sheetPr>
  <dimension ref="A1:M33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5" width="10" style="83" customWidth="1"/>
    <col min="6" max="7" width="10" style="84" customWidth="1"/>
    <col min="8" max="13" width="8.375" style="84" customWidth="1"/>
    <col min="14" max="16384" width="8.625" style="87"/>
  </cols>
  <sheetData>
    <row r="1" spans="1:13" ht="25.5" x14ac:dyDescent="0.4">
      <c r="A1" s="181" t="s">
        <v>366</v>
      </c>
      <c r="B1" s="181"/>
      <c r="C1" s="83" t="s">
        <v>909</v>
      </c>
      <c r="D1" s="182"/>
      <c r="E1" s="182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x14ac:dyDescent="0.4">
      <c r="A3" s="89" t="s">
        <v>57</v>
      </c>
      <c r="B3" s="90" t="s">
        <v>58</v>
      </c>
      <c r="C3" s="91" t="s">
        <v>59</v>
      </c>
      <c r="D3" s="92" t="s">
        <v>60</v>
      </c>
      <c r="E3" s="91" t="s">
        <v>61</v>
      </c>
      <c r="F3" s="91" t="s">
        <v>62</v>
      </c>
      <c r="G3" s="93" t="s">
        <v>63</v>
      </c>
      <c r="H3" s="94" t="s">
        <v>64</v>
      </c>
      <c r="I3" s="95"/>
      <c r="J3" s="95"/>
      <c r="K3" s="95"/>
      <c r="L3" s="95"/>
      <c r="M3" s="96"/>
    </row>
    <row r="4" spans="1:13" x14ac:dyDescent="0.4">
      <c r="A4" s="97"/>
      <c r="B4" s="98"/>
      <c r="C4" s="99"/>
      <c r="D4" s="99"/>
      <c r="E4" s="99"/>
      <c r="F4" s="99"/>
      <c r="G4" s="100"/>
      <c r="H4" s="101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105"/>
      <c r="B5" s="106"/>
      <c r="C5" s="107"/>
      <c r="D5" s="108"/>
      <c r="E5" s="107"/>
      <c r="F5" s="107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226" t="s">
        <v>367</v>
      </c>
      <c r="B6" s="227" t="s">
        <v>368</v>
      </c>
      <c r="C6" s="171" t="s">
        <v>369</v>
      </c>
      <c r="D6" s="116" t="s">
        <v>370</v>
      </c>
      <c r="E6" s="172" t="s">
        <v>371</v>
      </c>
      <c r="F6" s="228" t="s">
        <v>372</v>
      </c>
      <c r="G6" s="173"/>
      <c r="H6" s="208"/>
      <c r="I6" s="154"/>
      <c r="J6" s="154"/>
      <c r="K6" s="154"/>
      <c r="L6" s="154"/>
      <c r="M6" s="155"/>
    </row>
    <row r="7" spans="1:13" x14ac:dyDescent="0.4">
      <c r="A7" s="229"/>
      <c r="B7" s="227" t="s">
        <v>373</v>
      </c>
      <c r="C7" s="125" t="s">
        <v>374</v>
      </c>
      <c r="D7" s="126" t="s">
        <v>375</v>
      </c>
      <c r="E7" s="127" t="s">
        <v>371</v>
      </c>
      <c r="F7" s="230" t="s">
        <v>372</v>
      </c>
      <c r="G7" s="129"/>
      <c r="H7" s="210"/>
      <c r="I7" s="131"/>
      <c r="J7" s="131"/>
      <c r="K7" s="131"/>
      <c r="L7" s="131"/>
      <c r="M7" s="132"/>
    </row>
    <row r="8" spans="1:13" x14ac:dyDescent="0.4">
      <c r="A8" s="229"/>
      <c r="B8" s="231" t="s">
        <v>81</v>
      </c>
      <c r="C8" s="125" t="s">
        <v>376</v>
      </c>
      <c r="D8" s="126" t="s">
        <v>377</v>
      </c>
      <c r="E8" s="127" t="s">
        <v>371</v>
      </c>
      <c r="F8" s="232" t="s">
        <v>372</v>
      </c>
      <c r="G8" s="129"/>
      <c r="H8" s="210"/>
      <c r="I8" s="131"/>
      <c r="J8" s="131"/>
      <c r="K8" s="131"/>
      <c r="L8" s="131"/>
      <c r="M8" s="132"/>
    </row>
    <row r="9" spans="1:13" x14ac:dyDescent="0.4">
      <c r="A9" s="229"/>
      <c r="B9" s="231" t="s">
        <v>84</v>
      </c>
      <c r="C9" s="171" t="s">
        <v>378</v>
      </c>
      <c r="D9" s="116" t="s">
        <v>123</v>
      </c>
      <c r="E9" s="172" t="s">
        <v>371</v>
      </c>
      <c r="F9" s="228" t="s">
        <v>372</v>
      </c>
      <c r="G9" s="173"/>
      <c r="H9" s="210"/>
      <c r="I9" s="131"/>
      <c r="J9" s="131"/>
      <c r="K9" s="131"/>
      <c r="L9" s="131"/>
      <c r="M9" s="132"/>
    </row>
    <row r="10" spans="1:13" x14ac:dyDescent="0.4">
      <c r="A10" s="229"/>
      <c r="B10" s="231" t="s">
        <v>76</v>
      </c>
      <c r="C10" s="125" t="s">
        <v>379</v>
      </c>
      <c r="D10" s="126" t="s">
        <v>131</v>
      </c>
      <c r="E10" s="127" t="s">
        <v>371</v>
      </c>
      <c r="F10" s="230" t="s">
        <v>372</v>
      </c>
      <c r="G10" s="129"/>
      <c r="H10" s="210"/>
      <c r="I10" s="131"/>
      <c r="J10" s="131"/>
      <c r="K10" s="131"/>
      <c r="L10" s="131"/>
      <c r="M10" s="132"/>
    </row>
    <row r="11" spans="1:13" ht="19.5" thickBot="1" x14ac:dyDescent="0.45">
      <c r="A11" s="229"/>
      <c r="B11" s="231" t="s">
        <v>380</v>
      </c>
      <c r="C11" s="133" t="s">
        <v>381</v>
      </c>
      <c r="D11" s="144" t="s">
        <v>140</v>
      </c>
      <c r="E11" s="134" t="s">
        <v>371</v>
      </c>
      <c r="F11" s="233" t="s">
        <v>372</v>
      </c>
      <c r="G11" s="136"/>
      <c r="H11" s="210"/>
      <c r="I11" s="131"/>
      <c r="J11" s="131"/>
      <c r="K11" s="131"/>
      <c r="L11" s="131"/>
      <c r="M11" s="132"/>
    </row>
    <row r="12" spans="1:13" ht="19.5" thickBot="1" x14ac:dyDescent="0.45">
      <c r="A12" s="229"/>
      <c r="B12" s="234" t="s">
        <v>98</v>
      </c>
      <c r="C12" s="234"/>
      <c r="D12" s="234"/>
      <c r="E12" s="234"/>
      <c r="F12" s="235"/>
      <c r="G12" s="236">
        <f>SUM(G6:G11)</f>
        <v>0</v>
      </c>
      <c r="H12" s="237" t="str">
        <f>IF(G12&lt;62.5,"",IF(G12&gt;62.5,"※62.5KVAを超えています",""))</f>
        <v/>
      </c>
      <c r="I12" s="238"/>
      <c r="J12" s="238"/>
      <c r="K12" s="238"/>
      <c r="L12" s="238"/>
      <c r="M12" s="239"/>
    </row>
    <row r="13" spans="1:13" x14ac:dyDescent="0.4">
      <c r="A13" s="240"/>
      <c r="B13" s="241" t="s">
        <v>382</v>
      </c>
      <c r="C13" s="137" t="s">
        <v>383</v>
      </c>
      <c r="D13" s="138" t="s">
        <v>193</v>
      </c>
      <c r="E13" s="139" t="s">
        <v>371</v>
      </c>
      <c r="F13" s="242" t="s">
        <v>372</v>
      </c>
      <c r="G13" s="141"/>
      <c r="H13" s="208"/>
      <c r="I13" s="154"/>
      <c r="J13" s="154"/>
      <c r="K13" s="154"/>
      <c r="L13" s="154"/>
      <c r="M13" s="155"/>
    </row>
    <row r="14" spans="1:13" x14ac:dyDescent="0.4">
      <c r="A14" s="240"/>
      <c r="B14" s="243" t="s">
        <v>384</v>
      </c>
      <c r="C14" s="125" t="s">
        <v>385</v>
      </c>
      <c r="D14" s="126" t="s">
        <v>201</v>
      </c>
      <c r="E14" s="127" t="s">
        <v>371</v>
      </c>
      <c r="F14" s="232" t="s">
        <v>372</v>
      </c>
      <c r="G14" s="129"/>
      <c r="H14" s="210"/>
      <c r="I14" s="131"/>
      <c r="J14" s="131"/>
      <c r="K14" s="131"/>
      <c r="L14" s="131"/>
      <c r="M14" s="132"/>
    </row>
    <row r="15" spans="1:13" x14ac:dyDescent="0.4">
      <c r="A15" s="240"/>
      <c r="B15" s="186" t="s">
        <v>81</v>
      </c>
      <c r="C15" s="125" t="s">
        <v>386</v>
      </c>
      <c r="D15" s="126" t="s">
        <v>210</v>
      </c>
      <c r="E15" s="127" t="s">
        <v>371</v>
      </c>
      <c r="F15" s="232" t="s">
        <v>372</v>
      </c>
      <c r="G15" s="129"/>
      <c r="H15" s="210"/>
      <c r="I15" s="131"/>
      <c r="J15" s="131"/>
      <c r="K15" s="131"/>
      <c r="L15" s="131"/>
      <c r="M15" s="132"/>
    </row>
    <row r="16" spans="1:13" x14ac:dyDescent="0.4">
      <c r="A16" s="240"/>
      <c r="B16" s="216" t="s">
        <v>84</v>
      </c>
      <c r="C16" s="171" t="s">
        <v>387</v>
      </c>
      <c r="D16" s="116" t="s">
        <v>218</v>
      </c>
      <c r="E16" s="172" t="s">
        <v>371</v>
      </c>
      <c r="F16" s="244" t="s">
        <v>372</v>
      </c>
      <c r="G16" s="173"/>
      <c r="H16" s="210"/>
      <c r="I16" s="131"/>
      <c r="J16" s="131"/>
      <c r="K16" s="131"/>
      <c r="L16" s="131"/>
      <c r="M16" s="132"/>
    </row>
    <row r="17" spans="1:13" ht="19.5" thickBot="1" x14ac:dyDescent="0.45">
      <c r="A17" s="240"/>
      <c r="B17" s="216" t="s">
        <v>76</v>
      </c>
      <c r="C17" s="133" t="s">
        <v>388</v>
      </c>
      <c r="D17" s="144" t="s">
        <v>148</v>
      </c>
      <c r="E17" s="134" t="s">
        <v>371</v>
      </c>
      <c r="F17" s="233" t="s">
        <v>372</v>
      </c>
      <c r="G17" s="136"/>
      <c r="H17" s="210"/>
      <c r="I17" s="131"/>
      <c r="J17" s="131"/>
      <c r="K17" s="131"/>
      <c r="L17" s="131"/>
      <c r="M17" s="132"/>
    </row>
    <row r="18" spans="1:13" ht="19.5" thickBot="1" x14ac:dyDescent="0.45">
      <c r="A18" s="240"/>
      <c r="B18" s="188" t="s">
        <v>389</v>
      </c>
      <c r="C18" s="189"/>
      <c r="D18" s="189"/>
      <c r="E18" s="189"/>
      <c r="F18" s="190"/>
      <c r="G18" s="245">
        <f>SUM(G13:G17)</f>
        <v>0</v>
      </c>
      <c r="H18" s="237" t="str">
        <f>IF(G18&lt;62.5,"",IF(G18&gt;62.5,"※62.5KVAを超えています",""))</f>
        <v/>
      </c>
      <c r="I18" s="238"/>
      <c r="J18" s="238"/>
      <c r="K18" s="238"/>
      <c r="L18" s="238"/>
      <c r="M18" s="239"/>
    </row>
    <row r="19" spans="1:13" x14ac:dyDescent="0.4">
      <c r="A19" s="229"/>
      <c r="B19" s="246" t="s">
        <v>390</v>
      </c>
      <c r="C19" s="171" t="s">
        <v>391</v>
      </c>
      <c r="D19" s="116" t="s">
        <v>392</v>
      </c>
      <c r="E19" s="172" t="s">
        <v>371</v>
      </c>
      <c r="F19" s="228" t="s">
        <v>372</v>
      </c>
      <c r="G19" s="173"/>
      <c r="H19" s="208"/>
      <c r="I19" s="154"/>
      <c r="J19" s="154"/>
      <c r="K19" s="154"/>
      <c r="L19" s="154"/>
      <c r="M19" s="155"/>
    </row>
    <row r="20" spans="1:13" x14ac:dyDescent="0.4">
      <c r="A20" s="229"/>
      <c r="B20" s="246" t="s">
        <v>393</v>
      </c>
      <c r="C20" s="125" t="s">
        <v>394</v>
      </c>
      <c r="D20" s="126" t="s">
        <v>395</v>
      </c>
      <c r="E20" s="127" t="s">
        <v>371</v>
      </c>
      <c r="F20" s="230" t="s">
        <v>372</v>
      </c>
      <c r="G20" s="129"/>
      <c r="H20" s="210"/>
      <c r="I20" s="131"/>
      <c r="J20" s="131"/>
      <c r="K20" s="131"/>
      <c r="L20" s="131"/>
      <c r="M20" s="132"/>
    </row>
    <row r="21" spans="1:13" x14ac:dyDescent="0.4">
      <c r="A21" s="229"/>
      <c r="B21" s="247" t="s">
        <v>81</v>
      </c>
      <c r="C21" s="125" t="s">
        <v>396</v>
      </c>
      <c r="D21" s="126" t="s">
        <v>397</v>
      </c>
      <c r="E21" s="127" t="s">
        <v>371</v>
      </c>
      <c r="F21" s="232" t="s">
        <v>372</v>
      </c>
      <c r="G21" s="129"/>
      <c r="H21" s="210"/>
      <c r="I21" s="131"/>
      <c r="J21" s="131"/>
      <c r="K21" s="131"/>
      <c r="L21" s="131"/>
      <c r="M21" s="132"/>
    </row>
    <row r="22" spans="1:13" x14ac:dyDescent="0.4">
      <c r="A22" s="229"/>
      <c r="B22" s="247" t="s">
        <v>84</v>
      </c>
      <c r="C22" s="171" t="s">
        <v>398</v>
      </c>
      <c r="D22" s="116" t="s">
        <v>75</v>
      </c>
      <c r="E22" s="172" t="s">
        <v>371</v>
      </c>
      <c r="F22" s="228" t="s">
        <v>372</v>
      </c>
      <c r="G22" s="173"/>
      <c r="H22" s="210"/>
      <c r="I22" s="131"/>
      <c r="J22" s="131"/>
      <c r="K22" s="131"/>
      <c r="L22" s="131"/>
      <c r="M22" s="132"/>
    </row>
    <row r="23" spans="1:13" x14ac:dyDescent="0.4">
      <c r="A23" s="229"/>
      <c r="B23" s="247" t="s">
        <v>76</v>
      </c>
      <c r="C23" s="125" t="s">
        <v>399</v>
      </c>
      <c r="D23" s="126" t="s">
        <v>89</v>
      </c>
      <c r="E23" s="127" t="s">
        <v>371</v>
      </c>
      <c r="F23" s="230" t="s">
        <v>372</v>
      </c>
      <c r="G23" s="129"/>
      <c r="H23" s="210"/>
      <c r="I23" s="131"/>
      <c r="J23" s="131"/>
      <c r="K23" s="131"/>
      <c r="L23" s="131"/>
      <c r="M23" s="132"/>
    </row>
    <row r="24" spans="1:13" ht="19.5" thickBot="1" x14ac:dyDescent="0.45">
      <c r="A24" s="229"/>
      <c r="B24" s="247" t="s">
        <v>380</v>
      </c>
      <c r="C24" s="133" t="s">
        <v>400</v>
      </c>
      <c r="D24" s="144" t="s">
        <v>100</v>
      </c>
      <c r="E24" s="134" t="s">
        <v>371</v>
      </c>
      <c r="F24" s="233" t="s">
        <v>372</v>
      </c>
      <c r="G24" s="136"/>
      <c r="H24" s="248"/>
      <c r="I24" s="249"/>
      <c r="J24" s="249"/>
      <c r="K24" s="249"/>
      <c r="L24" s="249"/>
      <c r="M24" s="250"/>
    </row>
    <row r="25" spans="1:13" ht="19.5" thickBot="1" x14ac:dyDescent="0.45">
      <c r="A25" s="229"/>
      <c r="B25" s="188" t="s">
        <v>98</v>
      </c>
      <c r="C25" s="189"/>
      <c r="D25" s="189"/>
      <c r="E25" s="189"/>
      <c r="F25" s="190"/>
      <c r="G25" s="251">
        <f>SUM(G19:G24)</f>
        <v>0</v>
      </c>
      <c r="H25" s="237" t="str">
        <f>IF(G25&lt;62.5,"",IF(G25&gt;62.5,"※62.5KVAを超えています",""))</f>
        <v/>
      </c>
      <c r="I25" s="238"/>
      <c r="J25" s="238"/>
      <c r="K25" s="238"/>
      <c r="L25" s="238"/>
      <c r="M25" s="239"/>
    </row>
    <row r="26" spans="1:13" x14ac:dyDescent="0.4">
      <c r="A26" s="229"/>
      <c r="B26" s="246" t="s">
        <v>401</v>
      </c>
      <c r="C26" s="137" t="s">
        <v>402</v>
      </c>
      <c r="D26" s="138" t="s">
        <v>153</v>
      </c>
      <c r="E26" s="139" t="s">
        <v>371</v>
      </c>
      <c r="F26" s="242" t="s">
        <v>372</v>
      </c>
      <c r="G26" s="141"/>
      <c r="H26" s="208"/>
      <c r="I26" s="154"/>
      <c r="J26" s="154"/>
      <c r="K26" s="154"/>
      <c r="L26" s="154"/>
      <c r="M26" s="155"/>
    </row>
    <row r="27" spans="1:13" x14ac:dyDescent="0.4">
      <c r="A27" s="229"/>
      <c r="B27" s="246" t="s">
        <v>403</v>
      </c>
      <c r="C27" s="125" t="s">
        <v>404</v>
      </c>
      <c r="D27" s="126" t="s">
        <v>162</v>
      </c>
      <c r="E27" s="127" t="s">
        <v>371</v>
      </c>
      <c r="F27" s="232" t="s">
        <v>372</v>
      </c>
      <c r="G27" s="129"/>
      <c r="H27" s="210"/>
      <c r="I27" s="131"/>
      <c r="J27" s="131"/>
      <c r="K27" s="131"/>
      <c r="L27" s="131"/>
      <c r="M27" s="132"/>
    </row>
    <row r="28" spans="1:13" x14ac:dyDescent="0.4">
      <c r="A28" s="229"/>
      <c r="B28" s="247" t="s">
        <v>81</v>
      </c>
      <c r="C28" s="125" t="s">
        <v>405</v>
      </c>
      <c r="D28" s="126" t="s">
        <v>170</v>
      </c>
      <c r="E28" s="127" t="s">
        <v>371</v>
      </c>
      <c r="F28" s="232" t="s">
        <v>372</v>
      </c>
      <c r="G28" s="129"/>
      <c r="H28" s="210"/>
      <c r="I28" s="131"/>
      <c r="J28" s="131"/>
      <c r="K28" s="131"/>
      <c r="L28" s="131"/>
      <c r="M28" s="132"/>
    </row>
    <row r="29" spans="1:13" x14ac:dyDescent="0.4">
      <c r="A29" s="229"/>
      <c r="B29" s="247" t="s">
        <v>84</v>
      </c>
      <c r="C29" s="171" t="s">
        <v>406</v>
      </c>
      <c r="D29" s="116" t="s">
        <v>179</v>
      </c>
      <c r="E29" s="172" t="s">
        <v>371</v>
      </c>
      <c r="F29" s="228" t="s">
        <v>372</v>
      </c>
      <c r="G29" s="213"/>
      <c r="H29" s="210"/>
      <c r="I29" s="131"/>
      <c r="J29" s="131"/>
      <c r="K29" s="131"/>
      <c r="L29" s="131"/>
      <c r="M29" s="132"/>
    </row>
    <row r="30" spans="1:13" ht="19.5" thickBot="1" x14ac:dyDescent="0.45">
      <c r="A30" s="229"/>
      <c r="B30" s="247" t="s">
        <v>76</v>
      </c>
      <c r="C30" s="133" t="s">
        <v>407</v>
      </c>
      <c r="D30" s="144" t="s">
        <v>109</v>
      </c>
      <c r="E30" s="134" t="s">
        <v>371</v>
      </c>
      <c r="F30" s="233" t="s">
        <v>372</v>
      </c>
      <c r="G30" s="211"/>
      <c r="H30" s="210"/>
      <c r="I30" s="131"/>
      <c r="J30" s="131"/>
      <c r="K30" s="131"/>
      <c r="L30" s="131"/>
      <c r="M30" s="132"/>
    </row>
    <row r="31" spans="1:13" ht="19.5" thickBot="1" x14ac:dyDescent="0.45">
      <c r="A31" s="252"/>
      <c r="B31" s="189" t="s">
        <v>389</v>
      </c>
      <c r="C31" s="189"/>
      <c r="D31" s="189"/>
      <c r="E31" s="189"/>
      <c r="F31" s="190"/>
      <c r="G31" s="253">
        <f>SUM(G26:G30)</f>
        <v>0</v>
      </c>
      <c r="H31" s="254" t="str">
        <f>IF(G31&lt;62.5,"",IF(G31&gt;62.5,"※62.5KVAを超えています",""))</f>
        <v/>
      </c>
      <c r="I31" s="255"/>
      <c r="J31" s="255"/>
      <c r="K31" s="255"/>
      <c r="L31" s="255"/>
      <c r="M31" s="256"/>
    </row>
    <row r="33" spans="6:7" x14ac:dyDescent="0.4">
      <c r="F33" s="179" t="s">
        <v>221</v>
      </c>
      <c r="G33" s="180">
        <f>G12+G18+G25+G31</f>
        <v>0</v>
      </c>
    </row>
  </sheetData>
  <mergeCells count="21">
    <mergeCell ref="B25:F25"/>
    <mergeCell ref="H25:M25"/>
    <mergeCell ref="B31:F31"/>
    <mergeCell ref="H31:M31"/>
    <mergeCell ref="J1:M1"/>
    <mergeCell ref="F3:F5"/>
    <mergeCell ref="G3:G5"/>
    <mergeCell ref="H3:M3"/>
    <mergeCell ref="H4:J4"/>
    <mergeCell ref="K4:M4"/>
    <mergeCell ref="A6:A31"/>
    <mergeCell ref="B12:F12"/>
    <mergeCell ref="H12:M12"/>
    <mergeCell ref="B18:F18"/>
    <mergeCell ref="H18:M18"/>
    <mergeCell ref="A1:B1"/>
    <mergeCell ref="A3:A5"/>
    <mergeCell ref="B3:B5"/>
    <mergeCell ref="C3:C5"/>
    <mergeCell ref="D3:D5"/>
    <mergeCell ref="E3:E5"/>
  </mergeCells>
  <phoneticPr fontId="3"/>
  <conditionalFormatting sqref="G12 G18 G25 G31">
    <cfRule type="cellIs" dxfId="20" priority="1" operator="greaterThan">
      <formula>62.5</formula>
    </cfRule>
  </conditionalFormatting>
  <pageMargins left="0.7" right="0.7" top="0.75" bottom="0.75" header="0.3" footer="0.3"/>
  <pageSetup paperSize="8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3E5B-1054-4EC8-B18D-1EB7A062823F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5" width="10" style="83" customWidth="1"/>
    <col min="6" max="6" width="10" style="84" customWidth="1"/>
    <col min="7" max="7" width="10" style="85" customWidth="1"/>
    <col min="8" max="13" width="8.375" style="84" customWidth="1"/>
    <col min="14" max="16384" width="8.625" style="87"/>
  </cols>
  <sheetData>
    <row r="1" spans="1:13" ht="25.5" x14ac:dyDescent="0.4">
      <c r="A1" s="257" t="s">
        <v>408</v>
      </c>
      <c r="B1" s="257"/>
      <c r="C1" s="83" t="s">
        <v>909</v>
      </c>
      <c r="D1" s="182"/>
      <c r="E1" s="258"/>
      <c r="F1" s="258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ht="18" customHeight="1" x14ac:dyDescent="0.4">
      <c r="A3" s="259" t="s">
        <v>57</v>
      </c>
      <c r="B3" s="90" t="s">
        <v>58</v>
      </c>
      <c r="C3" s="92" t="s">
        <v>59</v>
      </c>
      <c r="D3" s="92" t="s">
        <v>60</v>
      </c>
      <c r="E3" s="92" t="s">
        <v>61</v>
      </c>
      <c r="F3" s="92" t="s">
        <v>62</v>
      </c>
      <c r="G3" s="93" t="s">
        <v>63</v>
      </c>
      <c r="H3" s="260" t="s">
        <v>64</v>
      </c>
      <c r="I3" s="261"/>
      <c r="J3" s="261"/>
      <c r="K3" s="261"/>
      <c r="L3" s="261"/>
      <c r="M3" s="262"/>
    </row>
    <row r="4" spans="1:13" x14ac:dyDescent="0.4">
      <c r="A4" s="97"/>
      <c r="B4" s="98"/>
      <c r="C4" s="99"/>
      <c r="D4" s="99"/>
      <c r="E4" s="99"/>
      <c r="F4" s="99"/>
      <c r="G4" s="100"/>
      <c r="H4" s="263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264"/>
      <c r="B5" s="106"/>
      <c r="C5" s="108"/>
      <c r="D5" s="108"/>
      <c r="E5" s="108"/>
      <c r="F5" s="108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265" t="s">
        <v>409</v>
      </c>
      <c r="B6" s="143"/>
      <c r="C6" s="171" t="s">
        <v>410</v>
      </c>
      <c r="D6" s="116" t="s">
        <v>225</v>
      </c>
      <c r="E6" s="172" t="s">
        <v>76</v>
      </c>
      <c r="F6" s="98" t="s">
        <v>77</v>
      </c>
      <c r="G6" s="173"/>
      <c r="H6" s="153"/>
      <c r="I6" s="154"/>
      <c r="J6" s="154"/>
      <c r="K6" s="154"/>
      <c r="L6" s="154"/>
      <c r="M6" s="155"/>
    </row>
    <row r="7" spans="1:13" x14ac:dyDescent="0.4">
      <c r="A7" s="240"/>
      <c r="B7" s="143"/>
      <c r="C7" s="125" t="s">
        <v>411</v>
      </c>
      <c r="D7" s="126" t="s">
        <v>227</v>
      </c>
      <c r="E7" s="127" t="s">
        <v>76</v>
      </c>
      <c r="F7" s="98"/>
      <c r="G7" s="129"/>
      <c r="H7" s="130"/>
      <c r="I7" s="131"/>
      <c r="J7" s="131"/>
      <c r="K7" s="131"/>
      <c r="L7" s="131"/>
      <c r="M7" s="132"/>
    </row>
    <row r="8" spans="1:13" ht="19.5" thickBot="1" x14ac:dyDescent="0.45">
      <c r="A8" s="240"/>
      <c r="B8" s="143" t="s">
        <v>78</v>
      </c>
      <c r="C8" s="133" t="s">
        <v>412</v>
      </c>
      <c r="D8" s="144" t="s">
        <v>229</v>
      </c>
      <c r="E8" s="134" t="s">
        <v>76</v>
      </c>
      <c r="F8" s="187"/>
      <c r="G8" s="136"/>
      <c r="H8" s="130"/>
      <c r="I8" s="131"/>
      <c r="J8" s="131"/>
      <c r="K8" s="131"/>
      <c r="L8" s="131"/>
      <c r="M8" s="132"/>
    </row>
    <row r="9" spans="1:13" x14ac:dyDescent="0.4">
      <c r="A9" s="240"/>
      <c r="B9" s="143" t="s">
        <v>230</v>
      </c>
      <c r="C9" s="137" t="s">
        <v>413</v>
      </c>
      <c r="D9" s="138" t="s">
        <v>232</v>
      </c>
      <c r="E9" s="139" t="s">
        <v>76</v>
      </c>
      <c r="F9" s="90" t="s">
        <v>77</v>
      </c>
      <c r="G9" s="141"/>
      <c r="H9" s="130"/>
      <c r="I9" s="131"/>
      <c r="J9" s="131"/>
      <c r="K9" s="131"/>
      <c r="L9" s="131"/>
      <c r="M9" s="132"/>
    </row>
    <row r="10" spans="1:13" x14ac:dyDescent="0.4">
      <c r="A10" s="240"/>
      <c r="B10" s="124" t="s">
        <v>233</v>
      </c>
      <c r="C10" s="125" t="s">
        <v>414</v>
      </c>
      <c r="D10" s="126" t="s">
        <v>235</v>
      </c>
      <c r="E10" s="127" t="s">
        <v>76</v>
      </c>
      <c r="F10" s="98"/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240"/>
      <c r="B11" s="143" t="s">
        <v>90</v>
      </c>
      <c r="C11" s="133" t="s">
        <v>415</v>
      </c>
      <c r="D11" s="144" t="s">
        <v>237</v>
      </c>
      <c r="E11" s="134" t="s">
        <v>76</v>
      </c>
      <c r="F11" s="187"/>
      <c r="G11" s="136"/>
      <c r="H11" s="130"/>
      <c r="I11" s="131"/>
      <c r="J11" s="131"/>
      <c r="K11" s="131"/>
      <c r="L11" s="131"/>
      <c r="M11" s="132"/>
    </row>
    <row r="12" spans="1:13" x14ac:dyDescent="0.4">
      <c r="A12" s="240"/>
      <c r="B12" s="143" t="s">
        <v>238</v>
      </c>
      <c r="C12" s="137" t="s">
        <v>416</v>
      </c>
      <c r="D12" s="138" t="s">
        <v>240</v>
      </c>
      <c r="E12" s="139" t="s">
        <v>76</v>
      </c>
      <c r="F12" s="90" t="s">
        <v>77</v>
      </c>
      <c r="G12" s="141"/>
      <c r="H12" s="130"/>
      <c r="I12" s="131"/>
      <c r="J12" s="131"/>
      <c r="K12" s="131"/>
      <c r="L12" s="131"/>
      <c r="M12" s="132"/>
    </row>
    <row r="13" spans="1:13" x14ac:dyDescent="0.4">
      <c r="A13" s="240"/>
      <c r="B13" s="143"/>
      <c r="C13" s="125" t="s">
        <v>417</v>
      </c>
      <c r="D13" s="126" t="s">
        <v>242</v>
      </c>
      <c r="E13" s="127" t="s">
        <v>76</v>
      </c>
      <c r="F13" s="98"/>
      <c r="G13" s="266"/>
      <c r="H13" s="130"/>
      <c r="I13" s="131"/>
      <c r="J13" s="131"/>
      <c r="K13" s="131"/>
      <c r="L13" s="131"/>
      <c r="M13" s="132"/>
    </row>
    <row r="14" spans="1:13" ht="19.5" thickBot="1" x14ac:dyDescent="0.45">
      <c r="A14" s="240"/>
      <c r="B14" s="143"/>
      <c r="C14" s="133" t="s">
        <v>418</v>
      </c>
      <c r="D14" s="144" t="s">
        <v>244</v>
      </c>
      <c r="E14" s="134" t="s">
        <v>76</v>
      </c>
      <c r="F14" s="187"/>
      <c r="G14" s="136"/>
      <c r="H14" s="130"/>
      <c r="I14" s="131"/>
      <c r="J14" s="131"/>
      <c r="K14" s="131"/>
      <c r="L14" s="131"/>
      <c r="M14" s="132"/>
    </row>
    <row r="15" spans="1:13" ht="19.5" thickBot="1" x14ac:dyDescent="0.45">
      <c r="A15" s="240"/>
      <c r="B15" s="146" t="s">
        <v>98</v>
      </c>
      <c r="C15" s="147"/>
      <c r="D15" s="147"/>
      <c r="E15" s="147"/>
      <c r="F15" s="147"/>
      <c r="G15" s="165">
        <f>SUM(G6:G14)</f>
        <v>0</v>
      </c>
      <c r="H15" s="191" t="str">
        <f>IF(G15&lt;100,"",IF(G15&gt;100,"※100KVAを超えています",""))</f>
        <v/>
      </c>
      <c r="I15" s="150"/>
      <c r="J15" s="150"/>
      <c r="K15" s="150"/>
      <c r="L15" s="150"/>
      <c r="M15" s="161"/>
    </row>
    <row r="16" spans="1:13" x14ac:dyDescent="0.4">
      <c r="A16" s="240"/>
      <c r="B16" s="167"/>
      <c r="C16" s="171" t="s">
        <v>419</v>
      </c>
      <c r="D16" s="138" t="s">
        <v>246</v>
      </c>
      <c r="E16" s="172" t="s">
        <v>76</v>
      </c>
      <c r="F16" s="98" t="s">
        <v>77</v>
      </c>
      <c r="G16" s="173"/>
      <c r="H16" s="153"/>
      <c r="I16" s="154"/>
      <c r="J16" s="154"/>
      <c r="K16" s="154"/>
      <c r="L16" s="154"/>
      <c r="M16" s="155"/>
    </row>
    <row r="17" spans="1:13" x14ac:dyDescent="0.4">
      <c r="A17" s="240"/>
      <c r="B17" s="143"/>
      <c r="C17" s="125" t="s">
        <v>420</v>
      </c>
      <c r="D17" s="126" t="s">
        <v>248</v>
      </c>
      <c r="E17" s="127" t="s">
        <v>76</v>
      </c>
      <c r="F17" s="98"/>
      <c r="G17" s="129"/>
      <c r="H17" s="130"/>
      <c r="I17" s="131"/>
      <c r="J17" s="131"/>
      <c r="K17" s="131"/>
      <c r="L17" s="131"/>
      <c r="M17" s="132"/>
    </row>
    <row r="18" spans="1:13" ht="19.5" thickBot="1" x14ac:dyDescent="0.45">
      <c r="A18" s="240"/>
      <c r="B18" s="143" t="s">
        <v>101</v>
      </c>
      <c r="C18" s="133" t="s">
        <v>421</v>
      </c>
      <c r="D18" s="144" t="s">
        <v>250</v>
      </c>
      <c r="E18" s="134" t="s">
        <v>76</v>
      </c>
      <c r="F18" s="187"/>
      <c r="G18" s="136"/>
      <c r="H18" s="130"/>
      <c r="I18" s="131"/>
      <c r="J18" s="131"/>
      <c r="K18" s="131"/>
      <c r="L18" s="131"/>
      <c r="M18" s="132"/>
    </row>
    <row r="19" spans="1:13" x14ac:dyDescent="0.4">
      <c r="A19" s="240"/>
      <c r="B19" s="143" t="s">
        <v>230</v>
      </c>
      <c r="C19" s="137" t="s">
        <v>422</v>
      </c>
      <c r="D19" s="138" t="s">
        <v>252</v>
      </c>
      <c r="E19" s="139" t="s">
        <v>76</v>
      </c>
      <c r="F19" s="90" t="s">
        <v>77</v>
      </c>
      <c r="G19" s="141"/>
      <c r="H19" s="130"/>
      <c r="I19" s="131"/>
      <c r="J19" s="131"/>
      <c r="K19" s="131"/>
      <c r="L19" s="131"/>
      <c r="M19" s="132"/>
    </row>
    <row r="20" spans="1:13" x14ac:dyDescent="0.4">
      <c r="A20" s="240"/>
      <c r="B20" s="124" t="s">
        <v>233</v>
      </c>
      <c r="C20" s="125" t="s">
        <v>423</v>
      </c>
      <c r="D20" s="126" t="s">
        <v>254</v>
      </c>
      <c r="E20" s="127" t="s">
        <v>76</v>
      </c>
      <c r="F20" s="98"/>
      <c r="G20" s="129"/>
      <c r="H20" s="130"/>
      <c r="I20" s="131"/>
      <c r="J20" s="131"/>
      <c r="K20" s="131"/>
      <c r="L20" s="131"/>
      <c r="M20" s="132"/>
    </row>
    <row r="21" spans="1:13" ht="19.5" thickBot="1" x14ac:dyDescent="0.45">
      <c r="A21" s="240"/>
      <c r="B21" s="143" t="s">
        <v>90</v>
      </c>
      <c r="C21" s="133" t="s">
        <v>424</v>
      </c>
      <c r="D21" s="144" t="s">
        <v>256</v>
      </c>
      <c r="E21" s="134" t="s">
        <v>76</v>
      </c>
      <c r="F21" s="187"/>
      <c r="G21" s="136"/>
      <c r="H21" s="130"/>
      <c r="I21" s="131"/>
      <c r="J21" s="131"/>
      <c r="K21" s="131"/>
      <c r="L21" s="131"/>
      <c r="M21" s="132"/>
    </row>
    <row r="22" spans="1:13" x14ac:dyDescent="0.4">
      <c r="A22" s="240"/>
      <c r="B22" s="143" t="s">
        <v>238</v>
      </c>
      <c r="C22" s="137" t="s">
        <v>425</v>
      </c>
      <c r="D22" s="138" t="s">
        <v>259</v>
      </c>
      <c r="E22" s="139" t="s">
        <v>76</v>
      </c>
      <c r="F22" s="90" t="s">
        <v>77</v>
      </c>
      <c r="G22" s="141"/>
      <c r="H22" s="130"/>
      <c r="I22" s="131"/>
      <c r="J22" s="131"/>
      <c r="K22" s="131"/>
      <c r="L22" s="131"/>
      <c r="M22" s="132"/>
    </row>
    <row r="23" spans="1:13" x14ac:dyDescent="0.4">
      <c r="A23" s="240"/>
      <c r="B23" s="143"/>
      <c r="C23" s="125" t="s">
        <v>426</v>
      </c>
      <c r="D23" s="126" t="s">
        <v>261</v>
      </c>
      <c r="E23" s="127" t="s">
        <v>76</v>
      </c>
      <c r="F23" s="98"/>
      <c r="G23" s="266"/>
      <c r="H23" s="130"/>
      <c r="I23" s="131"/>
      <c r="J23" s="131"/>
      <c r="K23" s="131"/>
      <c r="L23" s="131"/>
      <c r="M23" s="132"/>
    </row>
    <row r="24" spans="1:13" ht="19.5" thickBot="1" x14ac:dyDescent="0.45">
      <c r="A24" s="240"/>
      <c r="B24" s="143"/>
      <c r="C24" s="133" t="s">
        <v>427</v>
      </c>
      <c r="D24" s="144" t="s">
        <v>263</v>
      </c>
      <c r="E24" s="134" t="s">
        <v>76</v>
      </c>
      <c r="F24" s="187"/>
      <c r="G24" s="136"/>
      <c r="H24" s="130"/>
      <c r="I24" s="131"/>
      <c r="J24" s="131"/>
      <c r="K24" s="131"/>
      <c r="L24" s="131"/>
      <c r="M24" s="132"/>
    </row>
    <row r="25" spans="1:13" ht="19.5" thickBot="1" x14ac:dyDescent="0.45">
      <c r="A25" s="240"/>
      <c r="B25" s="193" t="s">
        <v>264</v>
      </c>
      <c r="C25" s="194" t="s">
        <v>265</v>
      </c>
      <c r="D25" s="195"/>
      <c r="E25" s="196" t="s">
        <v>266</v>
      </c>
      <c r="F25" s="196"/>
      <c r="G25" s="197"/>
      <c r="H25" s="198"/>
      <c r="I25" s="131"/>
      <c r="J25" s="131"/>
      <c r="K25" s="131"/>
      <c r="L25" s="131"/>
      <c r="M25" s="199"/>
    </row>
    <row r="26" spans="1:13" ht="19.5" thickBot="1" x14ac:dyDescent="0.45">
      <c r="A26" s="267"/>
      <c r="B26" s="158" t="s">
        <v>98</v>
      </c>
      <c r="C26" s="159"/>
      <c r="D26" s="159"/>
      <c r="E26" s="159"/>
      <c r="F26" s="159"/>
      <c r="G26" s="160">
        <f>SUM(G16:G25)</f>
        <v>0</v>
      </c>
      <c r="H26" s="204" t="str">
        <f>IF(G26&lt;100,"",IF(G26&gt;100,"※100KVAを超えています",""))</f>
        <v/>
      </c>
      <c r="I26" s="168"/>
      <c r="J26" s="168"/>
      <c r="K26" s="168"/>
      <c r="L26" s="168"/>
      <c r="M26" s="169"/>
    </row>
    <row r="27" spans="1:13" ht="19.5" thickTop="1" x14ac:dyDescent="0.4">
      <c r="A27" s="268" t="s">
        <v>428</v>
      </c>
      <c r="B27" s="162"/>
      <c r="C27" s="115" t="s">
        <v>429</v>
      </c>
      <c r="D27" s="166" t="s">
        <v>269</v>
      </c>
      <c r="E27" s="117" t="s">
        <v>76</v>
      </c>
      <c r="F27" s="163" t="s">
        <v>77</v>
      </c>
      <c r="G27" s="119"/>
      <c r="H27" s="120"/>
      <c r="I27" s="121"/>
      <c r="J27" s="121"/>
      <c r="K27" s="121"/>
      <c r="L27" s="121"/>
      <c r="M27" s="122"/>
    </row>
    <row r="28" spans="1:13" x14ac:dyDescent="0.4">
      <c r="A28" s="240"/>
      <c r="B28" s="143"/>
      <c r="C28" s="125" t="s">
        <v>430</v>
      </c>
      <c r="D28" s="126" t="s">
        <v>271</v>
      </c>
      <c r="E28" s="127" t="s">
        <v>76</v>
      </c>
      <c r="F28" s="98"/>
      <c r="G28" s="129"/>
      <c r="H28" s="130"/>
      <c r="I28" s="131"/>
      <c r="J28" s="131"/>
      <c r="K28" s="131"/>
      <c r="L28" s="131"/>
      <c r="M28" s="132"/>
    </row>
    <row r="29" spans="1:13" ht="19.5" thickBot="1" x14ac:dyDescent="0.45">
      <c r="A29" s="240"/>
      <c r="B29" s="143" t="s">
        <v>119</v>
      </c>
      <c r="C29" s="133" t="s">
        <v>431</v>
      </c>
      <c r="D29" s="144" t="s">
        <v>273</v>
      </c>
      <c r="E29" s="134" t="s">
        <v>76</v>
      </c>
      <c r="F29" s="187"/>
      <c r="G29" s="136"/>
      <c r="H29" s="130"/>
      <c r="I29" s="131"/>
      <c r="J29" s="131"/>
      <c r="K29" s="131"/>
      <c r="L29" s="131"/>
      <c r="M29" s="132"/>
    </row>
    <row r="30" spans="1:13" x14ac:dyDescent="0.4">
      <c r="A30" s="240"/>
      <c r="B30" s="143" t="s">
        <v>230</v>
      </c>
      <c r="C30" s="137" t="s">
        <v>432</v>
      </c>
      <c r="D30" s="138" t="s">
        <v>275</v>
      </c>
      <c r="E30" s="139" t="s">
        <v>76</v>
      </c>
      <c r="F30" s="90" t="s">
        <v>77</v>
      </c>
      <c r="G30" s="141"/>
      <c r="H30" s="130"/>
      <c r="I30" s="131"/>
      <c r="J30" s="131"/>
      <c r="K30" s="131"/>
      <c r="L30" s="131"/>
      <c r="M30" s="132"/>
    </row>
    <row r="31" spans="1:13" x14ac:dyDescent="0.4">
      <c r="A31" s="240"/>
      <c r="B31" s="124" t="s">
        <v>233</v>
      </c>
      <c r="C31" s="125" t="s">
        <v>433</v>
      </c>
      <c r="D31" s="126" t="s">
        <v>277</v>
      </c>
      <c r="E31" s="127" t="s">
        <v>76</v>
      </c>
      <c r="F31" s="98"/>
      <c r="G31" s="129"/>
      <c r="H31" s="130"/>
      <c r="I31" s="131"/>
      <c r="J31" s="131"/>
      <c r="K31" s="131"/>
      <c r="L31" s="131"/>
      <c r="M31" s="132"/>
    </row>
    <row r="32" spans="1:13" ht="19.5" thickBot="1" x14ac:dyDescent="0.45">
      <c r="A32" s="240"/>
      <c r="B32" s="143" t="s">
        <v>90</v>
      </c>
      <c r="C32" s="133" t="s">
        <v>434</v>
      </c>
      <c r="D32" s="144" t="s">
        <v>279</v>
      </c>
      <c r="E32" s="134" t="s">
        <v>76</v>
      </c>
      <c r="F32" s="187"/>
      <c r="G32" s="136"/>
      <c r="H32" s="130"/>
      <c r="I32" s="131"/>
      <c r="J32" s="131"/>
      <c r="K32" s="131"/>
      <c r="L32" s="131"/>
      <c r="M32" s="132"/>
    </row>
    <row r="33" spans="1:13" x14ac:dyDescent="0.4">
      <c r="A33" s="240"/>
      <c r="B33" s="143" t="s">
        <v>238</v>
      </c>
      <c r="C33" s="171" t="s">
        <v>435</v>
      </c>
      <c r="D33" s="116" t="s">
        <v>281</v>
      </c>
      <c r="E33" s="172" t="s">
        <v>76</v>
      </c>
      <c r="F33" s="98" t="s">
        <v>77</v>
      </c>
      <c r="G33" s="173"/>
      <c r="H33" s="130"/>
      <c r="I33" s="131"/>
      <c r="J33" s="131"/>
      <c r="K33" s="131"/>
      <c r="L33" s="131"/>
      <c r="M33" s="132"/>
    </row>
    <row r="34" spans="1:13" x14ac:dyDescent="0.4">
      <c r="A34" s="240"/>
      <c r="B34" s="124"/>
      <c r="C34" s="125" t="s">
        <v>436</v>
      </c>
      <c r="D34" s="126" t="s">
        <v>283</v>
      </c>
      <c r="E34" s="127" t="s">
        <v>76</v>
      </c>
      <c r="F34" s="98"/>
      <c r="G34" s="266"/>
      <c r="H34" s="130"/>
      <c r="I34" s="131"/>
      <c r="J34" s="131"/>
      <c r="K34" s="131"/>
      <c r="L34" s="131"/>
      <c r="M34" s="132"/>
    </row>
    <row r="35" spans="1:13" ht="19.5" thickBot="1" x14ac:dyDescent="0.45">
      <c r="A35" s="240"/>
      <c r="B35" s="124"/>
      <c r="C35" s="133" t="s">
        <v>437</v>
      </c>
      <c r="D35" s="144" t="s">
        <v>285</v>
      </c>
      <c r="E35" s="134" t="s">
        <v>76</v>
      </c>
      <c r="F35" s="187"/>
      <c r="G35" s="136"/>
      <c r="H35" s="130"/>
      <c r="I35" s="131"/>
      <c r="J35" s="131"/>
      <c r="K35" s="131"/>
      <c r="L35" s="131"/>
      <c r="M35" s="132"/>
    </row>
    <row r="36" spans="1:13" ht="19.5" thickBot="1" x14ac:dyDescent="0.45">
      <c r="A36" s="240"/>
      <c r="B36" s="146" t="s">
        <v>98</v>
      </c>
      <c r="C36" s="147"/>
      <c r="D36" s="147"/>
      <c r="E36" s="147"/>
      <c r="F36" s="147"/>
      <c r="G36" s="165">
        <f>SUM(G27:G35)</f>
        <v>0</v>
      </c>
      <c r="H36" s="191" t="str">
        <f>IF(G36&lt;100,"",IF(G36&gt;100,"※100KVAを超えています",""))</f>
        <v/>
      </c>
      <c r="I36" s="150"/>
      <c r="J36" s="150"/>
      <c r="K36" s="150"/>
      <c r="L36" s="150"/>
      <c r="M36" s="161"/>
    </row>
    <row r="37" spans="1:13" x14ac:dyDescent="0.4">
      <c r="A37" s="240"/>
      <c r="B37" s="215"/>
      <c r="C37" s="137" t="s">
        <v>438</v>
      </c>
      <c r="D37" s="138" t="s">
        <v>287</v>
      </c>
      <c r="E37" s="139" t="s">
        <v>76</v>
      </c>
      <c r="F37" s="90" t="s">
        <v>77</v>
      </c>
      <c r="G37" s="141"/>
      <c r="H37" s="130"/>
      <c r="I37" s="131"/>
      <c r="J37" s="131"/>
      <c r="K37" s="131"/>
      <c r="L37" s="131"/>
      <c r="M37" s="132"/>
    </row>
    <row r="38" spans="1:13" x14ac:dyDescent="0.4">
      <c r="A38" s="240"/>
      <c r="B38" s="143" t="s">
        <v>136</v>
      </c>
      <c r="C38" s="125" t="s">
        <v>439</v>
      </c>
      <c r="D38" s="126" t="s">
        <v>289</v>
      </c>
      <c r="E38" s="127" t="s">
        <v>76</v>
      </c>
      <c r="F38" s="98"/>
      <c r="G38" s="129"/>
      <c r="H38" s="130"/>
      <c r="I38" s="131"/>
      <c r="J38" s="131"/>
      <c r="K38" s="131"/>
      <c r="L38" s="131"/>
      <c r="M38" s="132"/>
    </row>
    <row r="39" spans="1:13" ht="19.5" thickBot="1" x14ac:dyDescent="0.45">
      <c r="A39" s="240"/>
      <c r="B39" s="143" t="s">
        <v>230</v>
      </c>
      <c r="C39" s="133" t="s">
        <v>440</v>
      </c>
      <c r="D39" s="144" t="s">
        <v>291</v>
      </c>
      <c r="E39" s="134" t="s">
        <v>76</v>
      </c>
      <c r="F39" s="187"/>
      <c r="G39" s="136"/>
      <c r="H39" s="130"/>
      <c r="I39" s="131"/>
      <c r="J39" s="131"/>
      <c r="K39" s="131"/>
      <c r="L39" s="131"/>
      <c r="M39" s="132"/>
    </row>
    <row r="40" spans="1:13" x14ac:dyDescent="0.4">
      <c r="A40" s="240"/>
      <c r="B40" s="124" t="s">
        <v>233</v>
      </c>
      <c r="C40" s="137" t="s">
        <v>441</v>
      </c>
      <c r="D40" s="138" t="s">
        <v>293</v>
      </c>
      <c r="E40" s="139" t="s">
        <v>76</v>
      </c>
      <c r="F40" s="90" t="s">
        <v>77</v>
      </c>
      <c r="G40" s="141"/>
      <c r="H40" s="130"/>
      <c r="I40" s="131"/>
      <c r="J40" s="131"/>
      <c r="K40" s="131"/>
      <c r="L40" s="131"/>
      <c r="M40" s="132"/>
    </row>
    <row r="41" spans="1:13" x14ac:dyDescent="0.4">
      <c r="A41" s="240"/>
      <c r="B41" s="143" t="s">
        <v>90</v>
      </c>
      <c r="C41" s="125" t="s">
        <v>442</v>
      </c>
      <c r="D41" s="126" t="s">
        <v>295</v>
      </c>
      <c r="E41" s="127" t="s">
        <v>76</v>
      </c>
      <c r="F41" s="98"/>
      <c r="G41" s="129"/>
      <c r="H41" s="130"/>
      <c r="I41" s="131"/>
      <c r="J41" s="131"/>
      <c r="K41" s="131"/>
      <c r="L41" s="131"/>
      <c r="M41" s="132"/>
    </row>
    <row r="42" spans="1:13" ht="19.5" thickBot="1" x14ac:dyDescent="0.45">
      <c r="A42" s="240"/>
      <c r="B42" s="143" t="s">
        <v>238</v>
      </c>
      <c r="C42" s="133" t="s">
        <v>443</v>
      </c>
      <c r="D42" s="144" t="s">
        <v>297</v>
      </c>
      <c r="E42" s="134" t="s">
        <v>76</v>
      </c>
      <c r="F42" s="187"/>
      <c r="G42" s="136"/>
      <c r="H42" s="130"/>
      <c r="I42" s="131"/>
      <c r="J42" s="131"/>
      <c r="K42" s="131"/>
      <c r="L42" s="131"/>
      <c r="M42" s="132"/>
    </row>
    <row r="43" spans="1:13" ht="19.5" thickBot="1" x14ac:dyDescent="0.45">
      <c r="A43" s="240"/>
      <c r="B43" s="193" t="s">
        <v>264</v>
      </c>
      <c r="C43" s="194" t="s">
        <v>265</v>
      </c>
      <c r="D43" s="195"/>
      <c r="E43" s="196" t="s">
        <v>266</v>
      </c>
      <c r="F43" s="196"/>
      <c r="G43" s="197"/>
      <c r="H43" s="198"/>
      <c r="I43" s="131"/>
      <c r="J43" s="131"/>
      <c r="K43" s="131"/>
      <c r="L43" s="131"/>
      <c r="M43" s="199"/>
    </row>
    <row r="44" spans="1:13" ht="19.5" thickBot="1" x14ac:dyDescent="0.45">
      <c r="A44" s="267"/>
      <c r="B44" s="158" t="s">
        <v>98</v>
      </c>
      <c r="C44" s="159"/>
      <c r="D44" s="159"/>
      <c r="E44" s="159"/>
      <c r="F44" s="159"/>
      <c r="G44" s="160">
        <f>SUM(G37:G43)</f>
        <v>0</v>
      </c>
      <c r="H44" s="204" t="str">
        <f>IF(G44&lt;100,"",IF(G44&gt;100,"※100KVAを超えています",""))</f>
        <v/>
      </c>
      <c r="I44" s="168"/>
      <c r="J44" s="168"/>
      <c r="K44" s="168"/>
      <c r="L44" s="168"/>
      <c r="M44" s="169"/>
    </row>
    <row r="45" spans="1:13" ht="19.5" thickTop="1" x14ac:dyDescent="0.4">
      <c r="A45" s="268" t="s">
        <v>444</v>
      </c>
      <c r="B45" s="143"/>
      <c r="C45" s="171" t="s">
        <v>445</v>
      </c>
      <c r="D45" s="166" t="s">
        <v>300</v>
      </c>
      <c r="E45" s="172" t="s">
        <v>76</v>
      </c>
      <c r="F45" s="98" t="s">
        <v>77</v>
      </c>
      <c r="G45" s="173"/>
      <c r="H45" s="120"/>
      <c r="I45" s="121"/>
      <c r="J45" s="121"/>
      <c r="K45" s="121"/>
      <c r="L45" s="121"/>
      <c r="M45" s="122"/>
    </row>
    <row r="46" spans="1:13" x14ac:dyDescent="0.4">
      <c r="A46" s="240"/>
      <c r="B46" s="143"/>
      <c r="C46" s="125" t="s">
        <v>446</v>
      </c>
      <c r="D46" s="126" t="s">
        <v>302</v>
      </c>
      <c r="E46" s="127" t="s">
        <v>76</v>
      </c>
      <c r="F46" s="98"/>
      <c r="G46" s="129"/>
      <c r="H46" s="130"/>
      <c r="I46" s="131"/>
      <c r="J46" s="131"/>
      <c r="K46" s="131"/>
      <c r="L46" s="131"/>
      <c r="M46" s="132"/>
    </row>
    <row r="47" spans="1:13" ht="19.5" thickBot="1" x14ac:dyDescent="0.45">
      <c r="A47" s="240"/>
      <c r="B47" s="143" t="s">
        <v>154</v>
      </c>
      <c r="C47" s="133" t="s">
        <v>447</v>
      </c>
      <c r="D47" s="144" t="s">
        <v>304</v>
      </c>
      <c r="E47" s="134" t="s">
        <v>76</v>
      </c>
      <c r="F47" s="187"/>
      <c r="G47" s="136"/>
      <c r="H47" s="130"/>
      <c r="I47" s="131"/>
      <c r="J47" s="131"/>
      <c r="K47" s="131"/>
      <c r="L47" s="131"/>
      <c r="M47" s="132"/>
    </row>
    <row r="48" spans="1:13" x14ac:dyDescent="0.4">
      <c r="A48" s="240"/>
      <c r="B48" s="143" t="s">
        <v>230</v>
      </c>
      <c r="C48" s="137" t="s">
        <v>448</v>
      </c>
      <c r="D48" s="138" t="s">
        <v>306</v>
      </c>
      <c r="E48" s="139" t="s">
        <v>76</v>
      </c>
      <c r="F48" s="90" t="s">
        <v>77</v>
      </c>
      <c r="G48" s="141"/>
      <c r="H48" s="130"/>
      <c r="I48" s="131"/>
      <c r="J48" s="131"/>
      <c r="K48" s="131"/>
      <c r="L48" s="131"/>
      <c r="M48" s="132"/>
    </row>
    <row r="49" spans="1:13" x14ac:dyDescent="0.4">
      <c r="A49" s="240"/>
      <c r="B49" s="124" t="s">
        <v>233</v>
      </c>
      <c r="C49" s="125" t="s">
        <v>449</v>
      </c>
      <c r="D49" s="126" t="s">
        <v>308</v>
      </c>
      <c r="E49" s="127" t="s">
        <v>76</v>
      </c>
      <c r="F49" s="98"/>
      <c r="G49" s="129"/>
      <c r="H49" s="130"/>
      <c r="I49" s="131"/>
      <c r="J49" s="131"/>
      <c r="K49" s="131"/>
      <c r="L49" s="131"/>
      <c r="M49" s="132"/>
    </row>
    <row r="50" spans="1:13" ht="19.5" thickBot="1" x14ac:dyDescent="0.45">
      <c r="A50" s="240"/>
      <c r="B50" s="143" t="s">
        <v>90</v>
      </c>
      <c r="C50" s="133" t="s">
        <v>450</v>
      </c>
      <c r="D50" s="144" t="s">
        <v>310</v>
      </c>
      <c r="E50" s="134" t="s">
        <v>76</v>
      </c>
      <c r="F50" s="187"/>
      <c r="G50" s="136"/>
      <c r="H50" s="130"/>
      <c r="I50" s="131"/>
      <c r="J50" s="131"/>
      <c r="K50" s="131"/>
      <c r="L50" s="131"/>
      <c r="M50" s="132"/>
    </row>
    <row r="51" spans="1:13" x14ac:dyDescent="0.4">
      <c r="A51" s="240"/>
      <c r="B51" s="143" t="s">
        <v>238</v>
      </c>
      <c r="C51" s="137" t="s">
        <v>451</v>
      </c>
      <c r="D51" s="116" t="s">
        <v>312</v>
      </c>
      <c r="E51" s="139" t="s">
        <v>76</v>
      </c>
      <c r="F51" s="90" t="s">
        <v>77</v>
      </c>
      <c r="G51" s="141"/>
      <c r="H51" s="130"/>
      <c r="I51" s="131"/>
      <c r="J51" s="131"/>
      <c r="K51" s="131"/>
      <c r="L51" s="131"/>
      <c r="M51" s="132"/>
    </row>
    <row r="52" spans="1:13" x14ac:dyDescent="0.4">
      <c r="A52" s="240"/>
      <c r="B52" s="143"/>
      <c r="C52" s="125" t="s">
        <v>452</v>
      </c>
      <c r="D52" s="126" t="s">
        <v>314</v>
      </c>
      <c r="E52" s="127" t="s">
        <v>76</v>
      </c>
      <c r="F52" s="98"/>
      <c r="G52" s="266"/>
      <c r="H52" s="130"/>
      <c r="I52" s="131"/>
      <c r="J52" s="131"/>
      <c r="K52" s="131"/>
      <c r="L52" s="131"/>
      <c r="M52" s="132"/>
    </row>
    <row r="53" spans="1:13" ht="19.5" thickBot="1" x14ac:dyDescent="0.45">
      <c r="A53" s="240"/>
      <c r="B53" s="143"/>
      <c r="C53" s="133" t="s">
        <v>453</v>
      </c>
      <c r="D53" s="144" t="s">
        <v>316</v>
      </c>
      <c r="E53" s="134" t="s">
        <v>76</v>
      </c>
      <c r="F53" s="187"/>
      <c r="G53" s="136"/>
      <c r="H53" s="130"/>
      <c r="I53" s="131"/>
      <c r="J53" s="131"/>
      <c r="K53" s="131"/>
      <c r="L53" s="131"/>
      <c r="M53" s="132"/>
    </row>
    <row r="54" spans="1:13" ht="19.5" thickBot="1" x14ac:dyDescent="0.45">
      <c r="A54" s="240"/>
      <c r="B54" s="146" t="s">
        <v>98</v>
      </c>
      <c r="C54" s="147"/>
      <c r="D54" s="147"/>
      <c r="E54" s="147"/>
      <c r="F54" s="147"/>
      <c r="G54" s="165">
        <f>SUM(G45:G53)</f>
        <v>0</v>
      </c>
      <c r="H54" s="191" t="str">
        <f>IF(G54&lt;100,"",IF(G54&gt;100,"※100KVAを超えています",""))</f>
        <v/>
      </c>
      <c r="I54" s="150"/>
      <c r="J54" s="150"/>
      <c r="K54" s="150"/>
      <c r="L54" s="150"/>
      <c r="M54" s="161"/>
    </row>
    <row r="55" spans="1:13" x14ac:dyDescent="0.4">
      <c r="A55" s="240"/>
      <c r="B55" s="167"/>
      <c r="C55" s="171" t="s">
        <v>454</v>
      </c>
      <c r="D55" s="138" t="s">
        <v>318</v>
      </c>
      <c r="E55" s="172" t="s">
        <v>76</v>
      </c>
      <c r="F55" s="98" t="s">
        <v>77</v>
      </c>
      <c r="G55" s="173"/>
      <c r="H55" s="153"/>
      <c r="I55" s="154"/>
      <c r="J55" s="154"/>
      <c r="K55" s="154"/>
      <c r="L55" s="154"/>
      <c r="M55" s="155"/>
    </row>
    <row r="56" spans="1:13" x14ac:dyDescent="0.4">
      <c r="A56" s="240"/>
      <c r="B56" s="143"/>
      <c r="C56" s="125" t="s">
        <v>455</v>
      </c>
      <c r="D56" s="126" t="s">
        <v>320</v>
      </c>
      <c r="E56" s="127" t="s">
        <v>76</v>
      </c>
      <c r="F56" s="98"/>
      <c r="G56" s="129"/>
      <c r="H56" s="130"/>
      <c r="I56" s="131"/>
      <c r="J56" s="131"/>
      <c r="K56" s="131"/>
      <c r="L56" s="131"/>
      <c r="M56" s="132"/>
    </row>
    <row r="57" spans="1:13" ht="19.5" thickBot="1" x14ac:dyDescent="0.45">
      <c r="A57" s="240"/>
      <c r="B57" s="143" t="s">
        <v>171</v>
      </c>
      <c r="C57" s="133" t="s">
        <v>456</v>
      </c>
      <c r="D57" s="144" t="s">
        <v>322</v>
      </c>
      <c r="E57" s="134" t="s">
        <v>76</v>
      </c>
      <c r="F57" s="187"/>
      <c r="G57" s="136"/>
      <c r="H57" s="130"/>
      <c r="I57" s="131"/>
      <c r="J57" s="131"/>
      <c r="K57" s="131"/>
      <c r="L57" s="131"/>
      <c r="M57" s="132"/>
    </row>
    <row r="58" spans="1:13" x14ac:dyDescent="0.4">
      <c r="A58" s="240"/>
      <c r="B58" s="143" t="s">
        <v>230</v>
      </c>
      <c r="C58" s="137" t="s">
        <v>457</v>
      </c>
      <c r="D58" s="138" t="s">
        <v>324</v>
      </c>
      <c r="E58" s="139" t="s">
        <v>76</v>
      </c>
      <c r="F58" s="90" t="s">
        <v>77</v>
      </c>
      <c r="G58" s="141"/>
      <c r="H58" s="130"/>
      <c r="I58" s="131"/>
      <c r="J58" s="131"/>
      <c r="K58" s="131"/>
      <c r="L58" s="131"/>
      <c r="M58" s="132"/>
    </row>
    <row r="59" spans="1:13" x14ac:dyDescent="0.4">
      <c r="A59" s="240"/>
      <c r="B59" s="124" t="s">
        <v>233</v>
      </c>
      <c r="C59" s="125" t="s">
        <v>458</v>
      </c>
      <c r="D59" s="126" t="s">
        <v>326</v>
      </c>
      <c r="E59" s="127" t="s">
        <v>76</v>
      </c>
      <c r="F59" s="98"/>
      <c r="G59" s="129"/>
      <c r="H59" s="130"/>
      <c r="I59" s="131"/>
      <c r="J59" s="131"/>
      <c r="K59" s="131"/>
      <c r="L59" s="131"/>
      <c r="M59" s="132"/>
    </row>
    <row r="60" spans="1:13" ht="19.5" thickBot="1" x14ac:dyDescent="0.45">
      <c r="A60" s="240"/>
      <c r="B60" s="143" t="s">
        <v>90</v>
      </c>
      <c r="C60" s="133" t="s">
        <v>459</v>
      </c>
      <c r="D60" s="144" t="s">
        <v>328</v>
      </c>
      <c r="E60" s="134" t="s">
        <v>76</v>
      </c>
      <c r="F60" s="187"/>
      <c r="G60" s="136"/>
      <c r="H60" s="130"/>
      <c r="I60" s="131"/>
      <c r="J60" s="131"/>
      <c r="K60" s="131"/>
      <c r="L60" s="131"/>
      <c r="M60" s="132"/>
    </row>
    <row r="61" spans="1:13" x14ac:dyDescent="0.4">
      <c r="A61" s="240"/>
      <c r="B61" s="143" t="s">
        <v>238</v>
      </c>
      <c r="C61" s="137" t="s">
        <v>460</v>
      </c>
      <c r="D61" s="138" t="s">
        <v>330</v>
      </c>
      <c r="E61" s="139" t="s">
        <v>76</v>
      </c>
      <c r="F61" s="90" t="s">
        <v>77</v>
      </c>
      <c r="G61" s="141"/>
      <c r="H61" s="130"/>
      <c r="I61" s="131"/>
      <c r="J61" s="131"/>
      <c r="K61" s="131"/>
      <c r="L61" s="131"/>
      <c r="M61" s="132"/>
    </row>
    <row r="62" spans="1:13" x14ac:dyDescent="0.4">
      <c r="A62" s="240"/>
      <c r="B62" s="143"/>
      <c r="C62" s="125" t="s">
        <v>461</v>
      </c>
      <c r="D62" s="126" t="s">
        <v>332</v>
      </c>
      <c r="E62" s="127" t="s">
        <v>76</v>
      </c>
      <c r="F62" s="98"/>
      <c r="G62" s="266"/>
      <c r="H62" s="130"/>
      <c r="I62" s="131"/>
      <c r="J62" s="131"/>
      <c r="K62" s="131"/>
      <c r="L62" s="131"/>
      <c r="M62" s="132"/>
    </row>
    <row r="63" spans="1:13" ht="19.5" thickBot="1" x14ac:dyDescent="0.45">
      <c r="A63" s="240"/>
      <c r="B63" s="143"/>
      <c r="C63" s="133" t="s">
        <v>462</v>
      </c>
      <c r="D63" s="144" t="s">
        <v>334</v>
      </c>
      <c r="E63" s="134" t="s">
        <v>76</v>
      </c>
      <c r="F63" s="187"/>
      <c r="G63" s="136"/>
      <c r="H63" s="130"/>
      <c r="I63" s="131"/>
      <c r="J63" s="131"/>
      <c r="K63" s="131"/>
      <c r="L63" s="131"/>
      <c r="M63" s="132"/>
    </row>
    <row r="64" spans="1:13" ht="19.5" thickBot="1" x14ac:dyDescent="0.45">
      <c r="A64" s="240"/>
      <c r="B64" s="193" t="s">
        <v>264</v>
      </c>
      <c r="C64" s="194" t="s">
        <v>265</v>
      </c>
      <c r="D64" s="195"/>
      <c r="E64" s="196" t="s">
        <v>266</v>
      </c>
      <c r="F64" s="196"/>
      <c r="G64" s="197"/>
      <c r="H64" s="198"/>
      <c r="I64" s="131"/>
      <c r="J64" s="131"/>
      <c r="K64" s="131"/>
      <c r="L64" s="131"/>
      <c r="M64" s="199"/>
    </row>
    <row r="65" spans="1:13" ht="19.5" thickBot="1" x14ac:dyDescent="0.45">
      <c r="A65" s="267"/>
      <c r="B65" s="158" t="s">
        <v>98</v>
      </c>
      <c r="C65" s="159"/>
      <c r="D65" s="159"/>
      <c r="E65" s="159"/>
      <c r="F65" s="159"/>
      <c r="G65" s="160">
        <f>SUM(G55:G64)</f>
        <v>0</v>
      </c>
      <c r="H65" s="204" t="str">
        <f>IF(G65&lt;100,"",IF(G65&gt;100,"※100KVAを超えています",""))</f>
        <v/>
      </c>
      <c r="I65" s="168"/>
      <c r="J65" s="168"/>
      <c r="K65" s="168"/>
      <c r="L65" s="168"/>
      <c r="M65" s="169"/>
    </row>
    <row r="66" spans="1:13" ht="19.5" thickTop="1" x14ac:dyDescent="0.4">
      <c r="A66" s="265" t="s">
        <v>463</v>
      </c>
      <c r="B66" s="143"/>
      <c r="C66" s="171" t="s">
        <v>464</v>
      </c>
      <c r="D66" s="166" t="s">
        <v>337</v>
      </c>
      <c r="E66" s="172" t="s">
        <v>76</v>
      </c>
      <c r="F66" s="98" t="s">
        <v>77</v>
      </c>
      <c r="G66" s="173"/>
      <c r="H66" s="153"/>
      <c r="I66" s="154"/>
      <c r="J66" s="154"/>
      <c r="K66" s="154"/>
      <c r="L66" s="154"/>
      <c r="M66" s="155"/>
    </row>
    <row r="67" spans="1:13" x14ac:dyDescent="0.4">
      <c r="A67" s="240"/>
      <c r="B67" s="143"/>
      <c r="C67" s="125" t="s">
        <v>465</v>
      </c>
      <c r="D67" s="126" t="s">
        <v>339</v>
      </c>
      <c r="E67" s="127" t="s">
        <v>76</v>
      </c>
      <c r="F67" s="98"/>
      <c r="G67" s="129"/>
      <c r="H67" s="130"/>
      <c r="I67" s="131"/>
      <c r="J67" s="131"/>
      <c r="K67" s="131"/>
      <c r="L67" s="131"/>
      <c r="M67" s="132"/>
    </row>
    <row r="68" spans="1:13" ht="19.5" thickBot="1" x14ac:dyDescent="0.45">
      <c r="A68" s="240"/>
      <c r="B68" s="143" t="s">
        <v>189</v>
      </c>
      <c r="C68" s="133" t="s">
        <v>466</v>
      </c>
      <c r="D68" s="144" t="s">
        <v>341</v>
      </c>
      <c r="E68" s="134" t="s">
        <v>76</v>
      </c>
      <c r="F68" s="187"/>
      <c r="G68" s="136"/>
      <c r="H68" s="130"/>
      <c r="I68" s="131"/>
      <c r="J68" s="131"/>
      <c r="K68" s="131"/>
      <c r="L68" s="131"/>
      <c r="M68" s="132"/>
    </row>
    <row r="69" spans="1:13" x14ac:dyDescent="0.4">
      <c r="A69" s="240"/>
      <c r="B69" s="143" t="s">
        <v>230</v>
      </c>
      <c r="C69" s="137" t="s">
        <v>467</v>
      </c>
      <c r="D69" s="138" t="s">
        <v>343</v>
      </c>
      <c r="E69" s="139" t="s">
        <v>76</v>
      </c>
      <c r="F69" s="90" t="s">
        <v>77</v>
      </c>
      <c r="G69" s="141"/>
      <c r="H69" s="130"/>
      <c r="I69" s="131"/>
      <c r="J69" s="131"/>
      <c r="K69" s="131"/>
      <c r="L69" s="131"/>
      <c r="M69" s="132"/>
    </row>
    <row r="70" spans="1:13" x14ac:dyDescent="0.4">
      <c r="A70" s="240"/>
      <c r="B70" s="124" t="s">
        <v>233</v>
      </c>
      <c r="C70" s="125" t="s">
        <v>468</v>
      </c>
      <c r="D70" s="126" t="s">
        <v>345</v>
      </c>
      <c r="E70" s="127" t="s">
        <v>76</v>
      </c>
      <c r="F70" s="98"/>
      <c r="G70" s="129"/>
      <c r="H70" s="130"/>
      <c r="I70" s="131"/>
      <c r="J70" s="131"/>
      <c r="K70" s="131"/>
      <c r="L70" s="131"/>
      <c r="M70" s="132"/>
    </row>
    <row r="71" spans="1:13" ht="19.5" thickBot="1" x14ac:dyDescent="0.45">
      <c r="A71" s="240"/>
      <c r="B71" s="143" t="s">
        <v>90</v>
      </c>
      <c r="C71" s="133" t="s">
        <v>469</v>
      </c>
      <c r="D71" s="144" t="s">
        <v>347</v>
      </c>
      <c r="E71" s="134" t="s">
        <v>76</v>
      </c>
      <c r="F71" s="187"/>
      <c r="G71" s="136"/>
      <c r="H71" s="130"/>
      <c r="I71" s="131"/>
      <c r="J71" s="131"/>
      <c r="K71" s="131"/>
      <c r="L71" s="131"/>
      <c r="M71" s="132"/>
    </row>
    <row r="72" spans="1:13" x14ac:dyDescent="0.4">
      <c r="A72" s="240"/>
      <c r="B72" s="143" t="s">
        <v>238</v>
      </c>
      <c r="C72" s="171" t="s">
        <v>470</v>
      </c>
      <c r="D72" s="138" t="s">
        <v>349</v>
      </c>
      <c r="E72" s="172" t="s">
        <v>76</v>
      </c>
      <c r="F72" s="98" t="s">
        <v>77</v>
      </c>
      <c r="G72" s="173"/>
      <c r="H72" s="130"/>
      <c r="I72" s="131"/>
      <c r="J72" s="131"/>
      <c r="K72" s="131"/>
      <c r="L72" s="131"/>
      <c r="M72" s="132"/>
    </row>
    <row r="73" spans="1:13" x14ac:dyDescent="0.4">
      <c r="A73" s="240"/>
      <c r="B73" s="124"/>
      <c r="C73" s="125" t="s">
        <v>471</v>
      </c>
      <c r="D73" s="126" t="s">
        <v>351</v>
      </c>
      <c r="E73" s="127" t="s">
        <v>76</v>
      </c>
      <c r="F73" s="98"/>
      <c r="G73" s="266"/>
      <c r="H73" s="130"/>
      <c r="I73" s="131"/>
      <c r="J73" s="131"/>
      <c r="K73" s="131"/>
      <c r="L73" s="131"/>
      <c r="M73" s="132"/>
    </row>
    <row r="74" spans="1:13" ht="19.5" thickBot="1" x14ac:dyDescent="0.45">
      <c r="A74" s="240"/>
      <c r="B74" s="124"/>
      <c r="C74" s="133" t="s">
        <v>472</v>
      </c>
      <c r="D74" s="144" t="s">
        <v>353</v>
      </c>
      <c r="E74" s="134" t="s">
        <v>76</v>
      </c>
      <c r="F74" s="187"/>
      <c r="G74" s="136"/>
      <c r="H74" s="130"/>
      <c r="I74" s="131"/>
      <c r="J74" s="131"/>
      <c r="K74" s="131"/>
      <c r="L74" s="131"/>
      <c r="M74" s="132"/>
    </row>
    <row r="75" spans="1:13" ht="19.5" thickBot="1" x14ac:dyDescent="0.45">
      <c r="A75" s="240"/>
      <c r="B75" s="193" t="s">
        <v>264</v>
      </c>
      <c r="C75" s="194" t="s">
        <v>265</v>
      </c>
      <c r="D75" s="195"/>
      <c r="E75" s="196" t="s">
        <v>266</v>
      </c>
      <c r="F75" s="196"/>
      <c r="G75" s="197"/>
      <c r="H75" s="198"/>
      <c r="I75" s="131"/>
      <c r="J75" s="131"/>
      <c r="K75" s="131"/>
      <c r="L75" s="131"/>
      <c r="M75" s="199"/>
    </row>
    <row r="76" spans="1:13" ht="19.5" thickBot="1" x14ac:dyDescent="0.45">
      <c r="A76" s="240"/>
      <c r="B76" s="146" t="s">
        <v>98</v>
      </c>
      <c r="C76" s="147"/>
      <c r="D76" s="147"/>
      <c r="E76" s="147"/>
      <c r="F76" s="147"/>
      <c r="G76" s="165">
        <f>SUM(G66:G75)</f>
        <v>0</v>
      </c>
      <c r="H76" s="191" t="str">
        <f>IF(G76&lt;100,"",IF(G76&gt;100,"※100KVAを超えています",""))</f>
        <v/>
      </c>
      <c r="I76" s="150"/>
      <c r="J76" s="150"/>
      <c r="K76" s="150"/>
      <c r="L76" s="150"/>
      <c r="M76" s="161"/>
    </row>
    <row r="77" spans="1:13" x14ac:dyDescent="0.4">
      <c r="A77" s="240"/>
      <c r="B77" s="143"/>
      <c r="C77" s="137" t="s">
        <v>473</v>
      </c>
      <c r="D77" s="138" t="s">
        <v>355</v>
      </c>
      <c r="E77" s="139" t="s">
        <v>76</v>
      </c>
      <c r="F77" s="90" t="s">
        <v>77</v>
      </c>
      <c r="G77" s="141"/>
      <c r="H77" s="130"/>
      <c r="I77" s="131"/>
      <c r="J77" s="131"/>
      <c r="K77" s="131"/>
      <c r="L77" s="131"/>
      <c r="M77" s="132"/>
    </row>
    <row r="78" spans="1:13" x14ac:dyDescent="0.4">
      <c r="A78" s="240"/>
      <c r="B78" s="143" t="s">
        <v>206</v>
      </c>
      <c r="C78" s="125" t="s">
        <v>474</v>
      </c>
      <c r="D78" s="126" t="s">
        <v>357</v>
      </c>
      <c r="E78" s="127" t="s">
        <v>76</v>
      </c>
      <c r="F78" s="98"/>
      <c r="G78" s="129"/>
      <c r="H78" s="130"/>
      <c r="I78" s="131"/>
      <c r="J78" s="131"/>
      <c r="K78" s="131"/>
      <c r="L78" s="131"/>
      <c r="M78" s="132"/>
    </row>
    <row r="79" spans="1:13" ht="19.5" thickBot="1" x14ac:dyDescent="0.45">
      <c r="A79" s="240"/>
      <c r="B79" s="143" t="s">
        <v>230</v>
      </c>
      <c r="C79" s="133" t="s">
        <v>475</v>
      </c>
      <c r="D79" s="144" t="s">
        <v>359</v>
      </c>
      <c r="E79" s="134" t="s">
        <v>76</v>
      </c>
      <c r="F79" s="187"/>
      <c r="G79" s="136"/>
      <c r="H79" s="130"/>
      <c r="I79" s="131"/>
      <c r="J79" s="131"/>
      <c r="K79" s="131"/>
      <c r="L79" s="131"/>
      <c r="M79" s="132"/>
    </row>
    <row r="80" spans="1:13" x14ac:dyDescent="0.4">
      <c r="A80" s="240"/>
      <c r="B80" s="124" t="s">
        <v>233</v>
      </c>
      <c r="C80" s="137" t="s">
        <v>476</v>
      </c>
      <c r="D80" s="138" t="s">
        <v>361</v>
      </c>
      <c r="E80" s="139" t="s">
        <v>76</v>
      </c>
      <c r="F80" s="90" t="s">
        <v>77</v>
      </c>
      <c r="G80" s="141"/>
      <c r="H80" s="130"/>
      <c r="I80" s="131"/>
      <c r="J80" s="131"/>
      <c r="K80" s="131"/>
      <c r="L80" s="131"/>
      <c r="M80" s="132"/>
    </row>
    <row r="81" spans="1:13" x14ac:dyDescent="0.4">
      <c r="A81" s="240"/>
      <c r="B81" s="143" t="s">
        <v>90</v>
      </c>
      <c r="C81" s="125" t="s">
        <v>477</v>
      </c>
      <c r="D81" s="126" t="s">
        <v>363</v>
      </c>
      <c r="E81" s="127" t="s">
        <v>76</v>
      </c>
      <c r="F81" s="98"/>
      <c r="G81" s="129"/>
      <c r="H81" s="130"/>
      <c r="I81" s="131"/>
      <c r="J81" s="131"/>
      <c r="K81" s="131"/>
      <c r="L81" s="131"/>
      <c r="M81" s="132"/>
    </row>
    <row r="82" spans="1:13" ht="19.5" thickBot="1" x14ac:dyDescent="0.45">
      <c r="A82" s="240"/>
      <c r="B82" s="143" t="s">
        <v>238</v>
      </c>
      <c r="C82" s="133" t="s">
        <v>478</v>
      </c>
      <c r="D82" s="144" t="s">
        <v>365</v>
      </c>
      <c r="E82" s="134" t="s">
        <v>76</v>
      </c>
      <c r="F82" s="187"/>
      <c r="G82" s="136"/>
      <c r="H82" s="130"/>
      <c r="I82" s="131"/>
      <c r="J82" s="131"/>
      <c r="K82" s="131"/>
      <c r="L82" s="131"/>
      <c r="M82" s="132"/>
    </row>
    <row r="83" spans="1:13" ht="19.5" thickBot="1" x14ac:dyDescent="0.45">
      <c r="A83" s="269"/>
      <c r="B83" s="146" t="s">
        <v>98</v>
      </c>
      <c r="C83" s="147"/>
      <c r="D83" s="147"/>
      <c r="E83" s="147"/>
      <c r="F83" s="147"/>
      <c r="G83" s="165">
        <f>SUM(G77:G82)</f>
        <v>0</v>
      </c>
      <c r="H83" s="175" t="str">
        <f>IF(G83&lt;100,"",IF(G83&gt;100,"※100KVAを超えています",""))</f>
        <v/>
      </c>
      <c r="I83" s="176"/>
      <c r="J83" s="176"/>
      <c r="K83" s="176"/>
      <c r="L83" s="176"/>
      <c r="M83" s="177"/>
    </row>
    <row r="85" spans="1:13" x14ac:dyDescent="0.4">
      <c r="C85" s="178"/>
      <c r="D85" s="178"/>
      <c r="F85" s="179" t="s">
        <v>221</v>
      </c>
      <c r="G85" s="180">
        <f>G15+G26+G36+G44+G54+G65+G76+G83</f>
        <v>0</v>
      </c>
    </row>
  </sheetData>
  <mergeCells count="59">
    <mergeCell ref="F77:F79"/>
    <mergeCell ref="F80:F82"/>
    <mergeCell ref="B83:F83"/>
    <mergeCell ref="H83:M83"/>
    <mergeCell ref="J1:M1"/>
    <mergeCell ref="C64:D64"/>
    <mergeCell ref="B65:F65"/>
    <mergeCell ref="H65:M65"/>
    <mergeCell ref="A66:A83"/>
    <mergeCell ref="F66:F68"/>
    <mergeCell ref="F69:F71"/>
    <mergeCell ref="F72:F74"/>
    <mergeCell ref="C75:D75"/>
    <mergeCell ref="B76:F76"/>
    <mergeCell ref="H76:M76"/>
    <mergeCell ref="H44:M44"/>
    <mergeCell ref="A45:A65"/>
    <mergeCell ref="F45:F47"/>
    <mergeCell ref="F48:F50"/>
    <mergeCell ref="F51:F53"/>
    <mergeCell ref="B54:F54"/>
    <mergeCell ref="H54:M54"/>
    <mergeCell ref="F55:F57"/>
    <mergeCell ref="F58:F60"/>
    <mergeCell ref="F61:F63"/>
    <mergeCell ref="A27:A44"/>
    <mergeCell ref="F27:F29"/>
    <mergeCell ref="F30:F32"/>
    <mergeCell ref="F33:F35"/>
    <mergeCell ref="B36:F36"/>
    <mergeCell ref="H36:M36"/>
    <mergeCell ref="F37:F39"/>
    <mergeCell ref="F40:F42"/>
    <mergeCell ref="C43:D43"/>
    <mergeCell ref="B44:F44"/>
    <mergeCell ref="F16:F18"/>
    <mergeCell ref="F19:F21"/>
    <mergeCell ref="F22:F24"/>
    <mergeCell ref="C25:D25"/>
    <mergeCell ref="B26:F26"/>
    <mergeCell ref="H26:M26"/>
    <mergeCell ref="G3:G5"/>
    <mergeCell ref="H3:M3"/>
    <mergeCell ref="H4:J4"/>
    <mergeCell ref="K4:M4"/>
    <mergeCell ref="A6:A26"/>
    <mergeCell ref="F6:F8"/>
    <mergeCell ref="F9:F11"/>
    <mergeCell ref="F12:F14"/>
    <mergeCell ref="B15:F15"/>
    <mergeCell ref="H15:M15"/>
    <mergeCell ref="A1:B1"/>
    <mergeCell ref="E1:F1"/>
    <mergeCell ref="A3:A5"/>
    <mergeCell ref="B3:B5"/>
    <mergeCell ref="C3:C5"/>
    <mergeCell ref="D3:D5"/>
    <mergeCell ref="E3:E5"/>
    <mergeCell ref="F3:F5"/>
  </mergeCells>
  <phoneticPr fontId="3"/>
  <conditionalFormatting sqref="G15 G26 G36 G44 G54 G65 G76 G83">
    <cfRule type="cellIs" dxfId="19" priority="1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CDA7-561B-4768-970E-718B3B6125D4}">
  <sheetPr>
    <pageSetUpPr fitToPage="1"/>
  </sheetPr>
  <dimension ref="A1:M81"/>
  <sheetViews>
    <sheetView view="pageBreakPreview" topLeftCell="A36" zoomScaleNormal="100" zoomScaleSheetLayoutView="100" workbookViewId="0">
      <selection sqref="A1:B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5" width="10" style="83" customWidth="1"/>
    <col min="6" max="7" width="10" style="84" customWidth="1"/>
    <col min="8" max="13" width="8.375" style="84" customWidth="1"/>
    <col min="14" max="16384" width="8.625" style="87"/>
  </cols>
  <sheetData>
    <row r="1" spans="1:13" ht="25.5" x14ac:dyDescent="0.4">
      <c r="A1" s="257" t="s">
        <v>479</v>
      </c>
      <c r="B1" s="257"/>
      <c r="C1" s="83" t="s">
        <v>909</v>
      </c>
      <c r="D1" s="182"/>
      <c r="E1" s="258"/>
      <c r="F1" s="258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x14ac:dyDescent="0.4">
      <c r="A3" s="89" t="s">
        <v>57</v>
      </c>
      <c r="B3" s="90" t="s">
        <v>58</v>
      </c>
      <c r="C3" s="91" t="s">
        <v>59</v>
      </c>
      <c r="D3" s="92" t="s">
        <v>60</v>
      </c>
      <c r="E3" s="91" t="s">
        <v>61</v>
      </c>
      <c r="F3" s="91" t="s">
        <v>62</v>
      </c>
      <c r="G3" s="93" t="s">
        <v>63</v>
      </c>
      <c r="H3" s="94" t="s">
        <v>64</v>
      </c>
      <c r="I3" s="95"/>
      <c r="J3" s="95"/>
      <c r="K3" s="95"/>
      <c r="L3" s="95"/>
      <c r="M3" s="96"/>
    </row>
    <row r="4" spans="1:13" x14ac:dyDescent="0.4">
      <c r="A4" s="97"/>
      <c r="B4" s="98"/>
      <c r="C4" s="99"/>
      <c r="D4" s="99"/>
      <c r="E4" s="99"/>
      <c r="F4" s="99"/>
      <c r="G4" s="100"/>
      <c r="H4" s="101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105"/>
      <c r="B5" s="106"/>
      <c r="C5" s="107"/>
      <c r="D5" s="108"/>
      <c r="E5" s="107"/>
      <c r="F5" s="107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8.600000000000001" customHeight="1" thickTop="1" x14ac:dyDescent="0.4">
      <c r="A6" s="270" t="s">
        <v>480</v>
      </c>
      <c r="B6" s="143"/>
      <c r="C6" s="171" t="s">
        <v>481</v>
      </c>
      <c r="D6" s="116" t="s">
        <v>370</v>
      </c>
      <c r="E6" s="172" t="s">
        <v>76</v>
      </c>
      <c r="F6" s="163" t="s">
        <v>77</v>
      </c>
      <c r="G6" s="173"/>
      <c r="H6" s="153"/>
      <c r="I6" s="154"/>
      <c r="J6" s="154"/>
      <c r="K6" s="154"/>
      <c r="L6" s="154"/>
      <c r="M6" s="155"/>
    </row>
    <row r="7" spans="1:13" x14ac:dyDescent="0.4">
      <c r="A7" s="229"/>
      <c r="B7" s="143"/>
      <c r="C7" s="125" t="s">
        <v>482</v>
      </c>
      <c r="D7" s="126" t="s">
        <v>483</v>
      </c>
      <c r="E7" s="127" t="s">
        <v>76</v>
      </c>
      <c r="F7" s="98"/>
      <c r="G7" s="129"/>
      <c r="H7" s="130"/>
      <c r="I7" s="131"/>
      <c r="J7" s="131"/>
      <c r="K7" s="131"/>
      <c r="L7" s="131"/>
      <c r="M7" s="132"/>
    </row>
    <row r="8" spans="1:13" ht="19.5" thickBot="1" x14ac:dyDescent="0.45">
      <c r="A8" s="229"/>
      <c r="B8" s="124" t="s">
        <v>78</v>
      </c>
      <c r="C8" s="133" t="s">
        <v>484</v>
      </c>
      <c r="D8" s="144" t="s">
        <v>485</v>
      </c>
      <c r="E8" s="134" t="s">
        <v>76</v>
      </c>
      <c r="F8" s="187"/>
      <c r="G8" s="136"/>
      <c r="H8" s="130"/>
      <c r="I8" s="131"/>
      <c r="J8" s="131"/>
      <c r="K8" s="131"/>
      <c r="L8" s="131"/>
      <c r="M8" s="132"/>
    </row>
    <row r="9" spans="1:13" x14ac:dyDescent="0.4">
      <c r="A9" s="229"/>
      <c r="B9" s="124" t="s">
        <v>81</v>
      </c>
      <c r="C9" s="137" t="s">
        <v>486</v>
      </c>
      <c r="D9" s="138" t="s">
        <v>375</v>
      </c>
      <c r="E9" s="139" t="s">
        <v>76</v>
      </c>
      <c r="F9" s="90" t="s">
        <v>77</v>
      </c>
      <c r="G9" s="141"/>
      <c r="H9" s="130"/>
      <c r="I9" s="131"/>
      <c r="J9" s="131"/>
      <c r="K9" s="131"/>
      <c r="L9" s="131"/>
      <c r="M9" s="132"/>
    </row>
    <row r="10" spans="1:13" x14ac:dyDescent="0.4">
      <c r="A10" s="229"/>
      <c r="B10" s="124" t="s">
        <v>84</v>
      </c>
      <c r="C10" s="125" t="s">
        <v>487</v>
      </c>
      <c r="D10" s="126" t="s">
        <v>488</v>
      </c>
      <c r="E10" s="127" t="s">
        <v>76</v>
      </c>
      <c r="F10" s="98"/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229"/>
      <c r="B11" s="124" t="s">
        <v>87</v>
      </c>
      <c r="C11" s="133" t="s">
        <v>489</v>
      </c>
      <c r="D11" s="144" t="s">
        <v>490</v>
      </c>
      <c r="E11" s="134" t="s">
        <v>76</v>
      </c>
      <c r="F11" s="187"/>
      <c r="G11" s="136"/>
      <c r="H11" s="130"/>
      <c r="I11" s="131"/>
      <c r="J11" s="131"/>
      <c r="K11" s="131"/>
      <c r="L11" s="131"/>
      <c r="M11" s="132"/>
    </row>
    <row r="12" spans="1:13" x14ac:dyDescent="0.4">
      <c r="A12" s="229"/>
      <c r="B12" s="124" t="s">
        <v>90</v>
      </c>
      <c r="C12" s="137" t="s">
        <v>491</v>
      </c>
      <c r="D12" s="138" t="s">
        <v>377</v>
      </c>
      <c r="E12" s="139" t="s">
        <v>76</v>
      </c>
      <c r="F12" s="90" t="s">
        <v>77</v>
      </c>
      <c r="G12" s="141"/>
      <c r="H12" s="130"/>
      <c r="I12" s="131"/>
      <c r="J12" s="131"/>
      <c r="K12" s="131"/>
      <c r="L12" s="131"/>
      <c r="M12" s="132"/>
    </row>
    <row r="13" spans="1:13" x14ac:dyDescent="0.4">
      <c r="A13" s="229"/>
      <c r="B13" s="124" t="s">
        <v>93</v>
      </c>
      <c r="C13" s="125" t="s">
        <v>492</v>
      </c>
      <c r="D13" s="126" t="s">
        <v>493</v>
      </c>
      <c r="E13" s="127" t="s">
        <v>76</v>
      </c>
      <c r="F13" s="98"/>
      <c r="G13" s="266"/>
      <c r="H13" s="130"/>
      <c r="I13" s="131"/>
      <c r="J13" s="131"/>
      <c r="K13" s="131"/>
      <c r="L13" s="131"/>
      <c r="M13" s="132"/>
    </row>
    <row r="14" spans="1:13" ht="19.5" thickBot="1" x14ac:dyDescent="0.45">
      <c r="A14" s="229"/>
      <c r="B14" s="143"/>
      <c r="C14" s="133" t="s">
        <v>494</v>
      </c>
      <c r="D14" s="144" t="s">
        <v>495</v>
      </c>
      <c r="E14" s="134" t="s">
        <v>76</v>
      </c>
      <c r="F14" s="187"/>
      <c r="G14" s="136"/>
      <c r="H14" s="130"/>
      <c r="I14" s="131"/>
      <c r="J14" s="131"/>
      <c r="K14" s="131"/>
      <c r="L14" s="131"/>
      <c r="M14" s="132"/>
    </row>
    <row r="15" spans="1:13" ht="19.5" thickBot="1" x14ac:dyDescent="0.45">
      <c r="A15" s="229"/>
      <c r="B15" s="146" t="s">
        <v>98</v>
      </c>
      <c r="C15" s="147"/>
      <c r="D15" s="147"/>
      <c r="E15" s="147"/>
      <c r="F15" s="147"/>
      <c r="G15" s="165">
        <f>SUM(G6:G14)</f>
        <v>0</v>
      </c>
      <c r="H15" s="191" t="str">
        <f>IF(G15&lt;93.7,"",IF(G15&gt;93.7,"※93.7ＫＶＡを超えています",""))</f>
        <v/>
      </c>
      <c r="I15" s="150"/>
      <c r="J15" s="150"/>
      <c r="K15" s="150"/>
      <c r="L15" s="150"/>
      <c r="M15" s="161"/>
    </row>
    <row r="16" spans="1:13" x14ac:dyDescent="0.4">
      <c r="A16" s="229"/>
      <c r="B16" s="143"/>
      <c r="C16" s="171" t="s">
        <v>496</v>
      </c>
      <c r="D16" s="138" t="s">
        <v>123</v>
      </c>
      <c r="E16" s="172" t="s">
        <v>76</v>
      </c>
      <c r="F16" s="98" t="s">
        <v>77</v>
      </c>
      <c r="G16" s="173"/>
      <c r="H16" s="153"/>
      <c r="I16" s="154"/>
      <c r="J16" s="154"/>
      <c r="K16" s="154"/>
      <c r="L16" s="154"/>
      <c r="M16" s="155"/>
    </row>
    <row r="17" spans="1:13" x14ac:dyDescent="0.4">
      <c r="A17" s="229"/>
      <c r="B17" s="143"/>
      <c r="C17" s="125" t="s">
        <v>497</v>
      </c>
      <c r="D17" s="126" t="s">
        <v>125</v>
      </c>
      <c r="E17" s="127" t="s">
        <v>76</v>
      </c>
      <c r="F17" s="98"/>
      <c r="G17" s="129"/>
      <c r="H17" s="130"/>
      <c r="I17" s="131"/>
      <c r="J17" s="131"/>
      <c r="K17" s="131"/>
      <c r="L17" s="131"/>
      <c r="M17" s="132"/>
    </row>
    <row r="18" spans="1:13" ht="19.5" thickBot="1" x14ac:dyDescent="0.45">
      <c r="A18" s="229"/>
      <c r="B18" s="124" t="s">
        <v>101</v>
      </c>
      <c r="C18" s="133" t="s">
        <v>498</v>
      </c>
      <c r="D18" s="144" t="s">
        <v>86</v>
      </c>
      <c r="E18" s="134" t="s">
        <v>76</v>
      </c>
      <c r="F18" s="187"/>
      <c r="G18" s="136"/>
      <c r="H18" s="130"/>
      <c r="I18" s="131"/>
      <c r="J18" s="131"/>
      <c r="K18" s="131"/>
      <c r="L18" s="131"/>
      <c r="M18" s="132"/>
    </row>
    <row r="19" spans="1:13" x14ac:dyDescent="0.4">
      <c r="A19" s="229"/>
      <c r="B19" s="124" t="s">
        <v>81</v>
      </c>
      <c r="C19" s="137" t="s">
        <v>499</v>
      </c>
      <c r="D19" s="138" t="s">
        <v>131</v>
      </c>
      <c r="E19" s="139" t="s">
        <v>76</v>
      </c>
      <c r="F19" s="90" t="s">
        <v>77</v>
      </c>
      <c r="G19" s="141"/>
      <c r="H19" s="130"/>
      <c r="I19" s="131"/>
      <c r="J19" s="131"/>
      <c r="K19" s="131"/>
      <c r="L19" s="131"/>
      <c r="M19" s="132"/>
    </row>
    <row r="20" spans="1:13" x14ac:dyDescent="0.4">
      <c r="A20" s="229"/>
      <c r="B20" s="124" t="s">
        <v>84</v>
      </c>
      <c r="C20" s="125" t="s">
        <v>500</v>
      </c>
      <c r="D20" s="126" t="s">
        <v>133</v>
      </c>
      <c r="E20" s="127" t="s">
        <v>76</v>
      </c>
      <c r="F20" s="98"/>
      <c r="G20" s="129"/>
      <c r="H20" s="130"/>
      <c r="I20" s="131"/>
      <c r="J20" s="131"/>
      <c r="K20" s="131"/>
      <c r="L20" s="131"/>
      <c r="M20" s="132"/>
    </row>
    <row r="21" spans="1:13" ht="19.5" thickBot="1" x14ac:dyDescent="0.45">
      <c r="A21" s="229"/>
      <c r="B21" s="124" t="s">
        <v>87</v>
      </c>
      <c r="C21" s="133" t="s">
        <v>501</v>
      </c>
      <c r="D21" s="144" t="s">
        <v>97</v>
      </c>
      <c r="E21" s="134" t="s">
        <v>76</v>
      </c>
      <c r="F21" s="187"/>
      <c r="G21" s="136"/>
      <c r="H21" s="130"/>
      <c r="I21" s="131"/>
      <c r="J21" s="131"/>
      <c r="K21" s="131"/>
      <c r="L21" s="131"/>
      <c r="M21" s="132"/>
    </row>
    <row r="22" spans="1:13" x14ac:dyDescent="0.4">
      <c r="A22" s="229"/>
      <c r="B22" s="124" t="s">
        <v>90</v>
      </c>
      <c r="C22" s="137" t="s">
        <v>502</v>
      </c>
      <c r="D22" s="138" t="s">
        <v>140</v>
      </c>
      <c r="E22" s="139" t="s">
        <v>76</v>
      </c>
      <c r="F22" s="90" t="s">
        <v>77</v>
      </c>
      <c r="G22" s="141"/>
      <c r="H22" s="130"/>
      <c r="I22" s="131"/>
      <c r="J22" s="131"/>
      <c r="K22" s="131"/>
      <c r="L22" s="131"/>
      <c r="M22" s="132"/>
    </row>
    <row r="23" spans="1:13" x14ac:dyDescent="0.4">
      <c r="A23" s="229"/>
      <c r="B23" s="124" t="s">
        <v>93</v>
      </c>
      <c r="C23" s="125" t="s">
        <v>503</v>
      </c>
      <c r="D23" s="126" t="s">
        <v>142</v>
      </c>
      <c r="E23" s="127" t="s">
        <v>76</v>
      </c>
      <c r="F23" s="98"/>
      <c r="G23" s="266"/>
      <c r="H23" s="130"/>
      <c r="I23" s="131"/>
      <c r="J23" s="131"/>
      <c r="K23" s="131"/>
      <c r="L23" s="131"/>
      <c r="M23" s="132"/>
    </row>
    <row r="24" spans="1:13" ht="19.5" thickBot="1" x14ac:dyDescent="0.45">
      <c r="A24" s="229"/>
      <c r="B24" s="143"/>
      <c r="C24" s="133" t="s">
        <v>504</v>
      </c>
      <c r="D24" s="144" t="s">
        <v>107</v>
      </c>
      <c r="E24" s="134" t="s">
        <v>76</v>
      </c>
      <c r="F24" s="187"/>
      <c r="G24" s="136"/>
      <c r="H24" s="130"/>
      <c r="I24" s="131"/>
      <c r="J24" s="131"/>
      <c r="K24" s="131"/>
      <c r="L24" s="131"/>
      <c r="M24" s="132"/>
    </row>
    <row r="25" spans="1:13" ht="19.5" thickBot="1" x14ac:dyDescent="0.45">
      <c r="A25" s="271"/>
      <c r="B25" s="158" t="s">
        <v>98</v>
      </c>
      <c r="C25" s="159"/>
      <c r="D25" s="159"/>
      <c r="E25" s="159"/>
      <c r="F25" s="159"/>
      <c r="G25" s="160">
        <f>SUM(G16:G24)</f>
        <v>0</v>
      </c>
      <c r="H25" s="204" t="str">
        <f>IF(G25&lt;93.7,"",IF(G25&gt;93.7,"※93.7ＫＶＡを超えています",""))</f>
        <v/>
      </c>
      <c r="I25" s="168"/>
      <c r="J25" s="168"/>
      <c r="K25" s="168"/>
      <c r="L25" s="168"/>
      <c r="M25" s="169"/>
    </row>
    <row r="26" spans="1:13" ht="19.5" thickTop="1" x14ac:dyDescent="0.4">
      <c r="A26" s="272" t="s">
        <v>505</v>
      </c>
      <c r="B26" s="124"/>
      <c r="C26" s="115" t="s">
        <v>506</v>
      </c>
      <c r="D26" s="166" t="s">
        <v>193</v>
      </c>
      <c r="E26" s="117" t="s">
        <v>76</v>
      </c>
      <c r="F26" s="163" t="s">
        <v>77</v>
      </c>
      <c r="G26" s="119"/>
      <c r="H26" s="120"/>
      <c r="I26" s="121"/>
      <c r="J26" s="121"/>
      <c r="K26" s="121"/>
      <c r="L26" s="121"/>
      <c r="M26" s="122"/>
    </row>
    <row r="27" spans="1:13" x14ac:dyDescent="0.4">
      <c r="A27" s="229"/>
      <c r="B27" s="124"/>
      <c r="C27" s="125" t="s">
        <v>507</v>
      </c>
      <c r="D27" s="126" t="s">
        <v>195</v>
      </c>
      <c r="E27" s="127" t="s">
        <v>76</v>
      </c>
      <c r="F27" s="98"/>
      <c r="G27" s="129"/>
      <c r="H27" s="130"/>
      <c r="I27" s="131"/>
      <c r="J27" s="131"/>
      <c r="K27" s="131"/>
      <c r="L27" s="131"/>
      <c r="M27" s="132"/>
    </row>
    <row r="28" spans="1:13" ht="19.5" thickBot="1" x14ac:dyDescent="0.45">
      <c r="A28" s="229"/>
      <c r="B28" s="124" t="s">
        <v>119</v>
      </c>
      <c r="C28" s="133" t="s">
        <v>508</v>
      </c>
      <c r="D28" s="144" t="s">
        <v>160</v>
      </c>
      <c r="E28" s="134" t="s">
        <v>76</v>
      </c>
      <c r="F28" s="187"/>
      <c r="G28" s="136"/>
      <c r="H28" s="130"/>
      <c r="I28" s="131"/>
      <c r="J28" s="131"/>
      <c r="K28" s="131"/>
      <c r="L28" s="131"/>
      <c r="M28" s="132"/>
    </row>
    <row r="29" spans="1:13" x14ac:dyDescent="0.4">
      <c r="A29" s="229"/>
      <c r="B29" s="124" t="s">
        <v>81</v>
      </c>
      <c r="C29" s="137" t="s">
        <v>509</v>
      </c>
      <c r="D29" s="138" t="s">
        <v>201</v>
      </c>
      <c r="E29" s="139" t="s">
        <v>76</v>
      </c>
      <c r="F29" s="90" t="s">
        <v>77</v>
      </c>
      <c r="G29" s="141"/>
      <c r="H29" s="130"/>
      <c r="I29" s="131"/>
      <c r="J29" s="131"/>
      <c r="K29" s="131"/>
      <c r="L29" s="131"/>
      <c r="M29" s="132"/>
    </row>
    <row r="30" spans="1:13" x14ac:dyDescent="0.4">
      <c r="A30" s="229"/>
      <c r="B30" s="124" t="s">
        <v>84</v>
      </c>
      <c r="C30" s="125" t="s">
        <v>510</v>
      </c>
      <c r="D30" s="126" t="s">
        <v>203</v>
      </c>
      <c r="E30" s="127" t="s">
        <v>76</v>
      </c>
      <c r="F30" s="98"/>
      <c r="G30" s="129"/>
      <c r="H30" s="130"/>
      <c r="I30" s="131"/>
      <c r="J30" s="131"/>
      <c r="K30" s="131"/>
      <c r="L30" s="131"/>
      <c r="M30" s="132"/>
    </row>
    <row r="31" spans="1:13" ht="19.5" thickBot="1" x14ac:dyDescent="0.45">
      <c r="A31" s="229"/>
      <c r="B31" s="124" t="s">
        <v>87</v>
      </c>
      <c r="C31" s="133" t="s">
        <v>511</v>
      </c>
      <c r="D31" s="144" t="s">
        <v>168</v>
      </c>
      <c r="E31" s="134" t="s">
        <v>76</v>
      </c>
      <c r="F31" s="187"/>
      <c r="G31" s="136"/>
      <c r="H31" s="130"/>
      <c r="I31" s="131"/>
      <c r="J31" s="131"/>
      <c r="K31" s="131"/>
      <c r="L31" s="131"/>
      <c r="M31" s="132"/>
    </row>
    <row r="32" spans="1:13" x14ac:dyDescent="0.4">
      <c r="A32" s="229"/>
      <c r="B32" s="124" t="s">
        <v>90</v>
      </c>
      <c r="C32" s="171" t="s">
        <v>512</v>
      </c>
      <c r="D32" s="116" t="s">
        <v>210</v>
      </c>
      <c r="E32" s="172" t="s">
        <v>76</v>
      </c>
      <c r="F32" s="98" t="s">
        <v>77</v>
      </c>
      <c r="G32" s="141"/>
      <c r="H32" s="130"/>
      <c r="I32" s="131"/>
      <c r="J32" s="131"/>
      <c r="K32" s="131"/>
      <c r="L32" s="131"/>
      <c r="M32" s="132"/>
    </row>
    <row r="33" spans="1:13" x14ac:dyDescent="0.4">
      <c r="A33" s="229"/>
      <c r="B33" s="124" t="s">
        <v>93</v>
      </c>
      <c r="C33" s="125" t="s">
        <v>513</v>
      </c>
      <c r="D33" s="126" t="s">
        <v>212</v>
      </c>
      <c r="E33" s="127" t="s">
        <v>76</v>
      </c>
      <c r="F33" s="98"/>
      <c r="G33" s="129"/>
      <c r="H33" s="130"/>
      <c r="I33" s="131"/>
      <c r="J33" s="131"/>
      <c r="K33" s="131"/>
      <c r="L33" s="131"/>
      <c r="M33" s="132"/>
    </row>
    <row r="34" spans="1:13" ht="19.5" thickBot="1" x14ac:dyDescent="0.45">
      <c r="A34" s="229"/>
      <c r="B34" s="124"/>
      <c r="C34" s="133" t="s">
        <v>514</v>
      </c>
      <c r="D34" s="144" t="s">
        <v>177</v>
      </c>
      <c r="E34" s="134" t="s">
        <v>76</v>
      </c>
      <c r="F34" s="187"/>
      <c r="G34" s="273"/>
      <c r="H34" s="130"/>
      <c r="I34" s="131"/>
      <c r="J34" s="131"/>
      <c r="K34" s="131"/>
      <c r="L34" s="131"/>
      <c r="M34" s="132"/>
    </row>
    <row r="35" spans="1:13" ht="19.5" thickBot="1" x14ac:dyDescent="0.45">
      <c r="A35" s="229"/>
      <c r="B35" s="146" t="s">
        <v>98</v>
      </c>
      <c r="C35" s="147"/>
      <c r="D35" s="147"/>
      <c r="E35" s="147"/>
      <c r="F35" s="147"/>
      <c r="G35" s="165">
        <f>SUM(G26:G34)</f>
        <v>0</v>
      </c>
      <c r="H35" s="191" t="str">
        <f>IF(G35&lt;93.7,"",IF(G35&gt;93.7,"※93.7ＫＶＡを超えています",""))</f>
        <v/>
      </c>
      <c r="I35" s="150"/>
      <c r="J35" s="150"/>
      <c r="K35" s="150"/>
      <c r="L35" s="150"/>
      <c r="M35" s="161"/>
    </row>
    <row r="36" spans="1:13" x14ac:dyDescent="0.4">
      <c r="A36" s="229"/>
      <c r="B36" s="124" t="s">
        <v>136</v>
      </c>
      <c r="C36" s="137" t="s">
        <v>515</v>
      </c>
      <c r="D36" s="138" t="s">
        <v>218</v>
      </c>
      <c r="E36" s="139" t="s">
        <v>76</v>
      </c>
      <c r="F36" s="90" t="s">
        <v>77</v>
      </c>
      <c r="G36" s="141"/>
      <c r="H36" s="130"/>
      <c r="I36" s="131"/>
      <c r="J36" s="131"/>
      <c r="K36" s="131"/>
      <c r="L36" s="131"/>
      <c r="M36" s="132"/>
    </row>
    <row r="37" spans="1:13" x14ac:dyDescent="0.4">
      <c r="A37" s="229"/>
      <c r="B37" s="124" t="s">
        <v>81</v>
      </c>
      <c r="C37" s="125" t="s">
        <v>516</v>
      </c>
      <c r="D37" s="126" t="s">
        <v>220</v>
      </c>
      <c r="E37" s="127" t="s">
        <v>76</v>
      </c>
      <c r="F37" s="98"/>
      <c r="G37" s="129"/>
      <c r="H37" s="130"/>
      <c r="I37" s="131"/>
      <c r="J37" s="131"/>
      <c r="K37" s="131"/>
      <c r="L37" s="131"/>
      <c r="M37" s="132"/>
    </row>
    <row r="38" spans="1:13" ht="19.5" thickBot="1" x14ac:dyDescent="0.45">
      <c r="A38" s="229"/>
      <c r="B38" s="124" t="s">
        <v>84</v>
      </c>
      <c r="C38" s="133" t="s">
        <v>517</v>
      </c>
      <c r="D38" s="144" t="s">
        <v>185</v>
      </c>
      <c r="E38" s="134" t="s">
        <v>76</v>
      </c>
      <c r="F38" s="187"/>
      <c r="G38" s="136"/>
      <c r="H38" s="130"/>
      <c r="I38" s="131"/>
      <c r="J38" s="131"/>
      <c r="K38" s="131"/>
      <c r="L38" s="131"/>
      <c r="M38" s="132"/>
    </row>
    <row r="39" spans="1:13" x14ac:dyDescent="0.4">
      <c r="A39" s="229"/>
      <c r="B39" s="124" t="s">
        <v>87</v>
      </c>
      <c r="C39" s="137" t="s">
        <v>518</v>
      </c>
      <c r="D39" s="138" t="s">
        <v>148</v>
      </c>
      <c r="E39" s="139" t="s">
        <v>76</v>
      </c>
      <c r="F39" s="90" t="s">
        <v>77</v>
      </c>
      <c r="G39" s="141"/>
      <c r="H39" s="130"/>
      <c r="I39" s="131"/>
      <c r="J39" s="131"/>
      <c r="K39" s="131"/>
      <c r="L39" s="131"/>
      <c r="M39" s="132"/>
    </row>
    <row r="40" spans="1:13" x14ac:dyDescent="0.4">
      <c r="A40" s="229"/>
      <c r="B40" s="124" t="s">
        <v>90</v>
      </c>
      <c r="C40" s="125" t="s">
        <v>519</v>
      </c>
      <c r="D40" s="126" t="s">
        <v>150</v>
      </c>
      <c r="E40" s="127" t="s">
        <v>76</v>
      </c>
      <c r="F40" s="98"/>
      <c r="G40" s="266"/>
      <c r="H40" s="130"/>
      <c r="I40" s="131"/>
      <c r="J40" s="131"/>
      <c r="K40" s="131"/>
      <c r="L40" s="131"/>
      <c r="M40" s="132"/>
    </row>
    <row r="41" spans="1:13" ht="19.5" thickBot="1" x14ac:dyDescent="0.45">
      <c r="A41" s="229"/>
      <c r="B41" s="124" t="s">
        <v>93</v>
      </c>
      <c r="C41" s="133" t="s">
        <v>520</v>
      </c>
      <c r="D41" s="144" t="s">
        <v>115</v>
      </c>
      <c r="E41" s="134" t="s">
        <v>76</v>
      </c>
      <c r="F41" s="187"/>
      <c r="G41" s="136"/>
      <c r="H41" s="130"/>
      <c r="I41" s="131"/>
      <c r="J41" s="131"/>
      <c r="K41" s="131"/>
      <c r="L41" s="131"/>
      <c r="M41" s="132"/>
    </row>
    <row r="42" spans="1:13" ht="19.5" thickBot="1" x14ac:dyDescent="0.45">
      <c r="A42" s="271"/>
      <c r="B42" s="158" t="s">
        <v>98</v>
      </c>
      <c r="C42" s="159"/>
      <c r="D42" s="159"/>
      <c r="E42" s="159"/>
      <c r="F42" s="159"/>
      <c r="G42" s="160">
        <f>SUM(G36:G41)</f>
        <v>0</v>
      </c>
      <c r="H42" s="204" t="str">
        <f>IF(G42&lt;93.7,"",IF(G42&gt;93.7,"※93.7ＫＶＡを超えています",""))</f>
        <v/>
      </c>
      <c r="I42" s="168"/>
      <c r="J42" s="168"/>
      <c r="K42" s="168"/>
      <c r="L42" s="168"/>
      <c r="M42" s="169"/>
    </row>
    <row r="43" spans="1:13" ht="19.5" thickTop="1" x14ac:dyDescent="0.4">
      <c r="A43" s="272" t="s">
        <v>521</v>
      </c>
      <c r="B43" s="162"/>
      <c r="C43" s="115" t="s">
        <v>522</v>
      </c>
      <c r="D43" s="166" t="s">
        <v>392</v>
      </c>
      <c r="E43" s="117" t="s">
        <v>76</v>
      </c>
      <c r="F43" s="163" t="s">
        <v>77</v>
      </c>
      <c r="G43" s="119"/>
      <c r="H43" s="120"/>
      <c r="I43" s="121"/>
      <c r="J43" s="121"/>
      <c r="K43" s="121"/>
      <c r="L43" s="121"/>
      <c r="M43" s="122"/>
    </row>
    <row r="44" spans="1:13" x14ac:dyDescent="0.4">
      <c r="A44" s="229"/>
      <c r="B44" s="143"/>
      <c r="C44" s="125" t="s">
        <v>523</v>
      </c>
      <c r="D44" s="126" t="s">
        <v>524</v>
      </c>
      <c r="E44" s="127" t="s">
        <v>76</v>
      </c>
      <c r="F44" s="98"/>
      <c r="G44" s="129"/>
      <c r="H44" s="130"/>
      <c r="I44" s="131"/>
      <c r="J44" s="131"/>
      <c r="K44" s="131"/>
      <c r="L44" s="131"/>
      <c r="M44" s="132"/>
    </row>
    <row r="45" spans="1:13" ht="19.5" thickBot="1" x14ac:dyDescent="0.45">
      <c r="A45" s="229"/>
      <c r="B45" s="124" t="s">
        <v>154</v>
      </c>
      <c r="C45" s="133" t="s">
        <v>525</v>
      </c>
      <c r="D45" s="144" t="s">
        <v>526</v>
      </c>
      <c r="E45" s="134" t="s">
        <v>76</v>
      </c>
      <c r="F45" s="187"/>
      <c r="G45" s="136"/>
      <c r="H45" s="130"/>
      <c r="I45" s="131"/>
      <c r="J45" s="131"/>
      <c r="K45" s="131"/>
      <c r="L45" s="131"/>
      <c r="M45" s="132"/>
    </row>
    <row r="46" spans="1:13" x14ac:dyDescent="0.4">
      <c r="A46" s="229"/>
      <c r="B46" s="124" t="s">
        <v>81</v>
      </c>
      <c r="C46" s="137" t="s">
        <v>527</v>
      </c>
      <c r="D46" s="138" t="s">
        <v>395</v>
      </c>
      <c r="E46" s="139" t="s">
        <v>76</v>
      </c>
      <c r="F46" s="90" t="s">
        <v>77</v>
      </c>
      <c r="G46" s="141"/>
      <c r="H46" s="130"/>
      <c r="I46" s="131"/>
      <c r="J46" s="131"/>
      <c r="K46" s="131"/>
      <c r="L46" s="131"/>
      <c r="M46" s="132"/>
    </row>
    <row r="47" spans="1:13" x14ac:dyDescent="0.4">
      <c r="A47" s="229"/>
      <c r="B47" s="124" t="s">
        <v>84</v>
      </c>
      <c r="C47" s="125" t="s">
        <v>528</v>
      </c>
      <c r="D47" s="126" t="s">
        <v>529</v>
      </c>
      <c r="E47" s="127" t="s">
        <v>76</v>
      </c>
      <c r="F47" s="98"/>
      <c r="G47" s="129"/>
      <c r="H47" s="130"/>
      <c r="I47" s="131"/>
      <c r="J47" s="131"/>
      <c r="K47" s="131"/>
      <c r="L47" s="131"/>
      <c r="M47" s="132"/>
    </row>
    <row r="48" spans="1:13" ht="19.5" thickBot="1" x14ac:dyDescent="0.45">
      <c r="A48" s="229"/>
      <c r="B48" s="124" t="s">
        <v>87</v>
      </c>
      <c r="C48" s="133" t="s">
        <v>530</v>
      </c>
      <c r="D48" s="144" t="s">
        <v>531</v>
      </c>
      <c r="E48" s="134" t="s">
        <v>76</v>
      </c>
      <c r="F48" s="187"/>
      <c r="G48" s="136"/>
      <c r="H48" s="130"/>
      <c r="I48" s="131"/>
      <c r="J48" s="131"/>
      <c r="K48" s="131"/>
      <c r="L48" s="131"/>
      <c r="M48" s="132"/>
    </row>
    <row r="49" spans="1:13" x14ac:dyDescent="0.4">
      <c r="A49" s="229"/>
      <c r="B49" s="124" t="s">
        <v>90</v>
      </c>
      <c r="C49" s="137" t="s">
        <v>532</v>
      </c>
      <c r="D49" s="116" t="s">
        <v>397</v>
      </c>
      <c r="E49" s="139" t="s">
        <v>76</v>
      </c>
      <c r="F49" s="90" t="s">
        <v>77</v>
      </c>
      <c r="G49" s="141"/>
      <c r="H49" s="130"/>
      <c r="I49" s="131"/>
      <c r="J49" s="131"/>
      <c r="K49" s="131"/>
      <c r="L49" s="131"/>
      <c r="M49" s="132"/>
    </row>
    <row r="50" spans="1:13" x14ac:dyDescent="0.4">
      <c r="A50" s="229"/>
      <c r="B50" s="124" t="s">
        <v>93</v>
      </c>
      <c r="C50" s="125" t="s">
        <v>533</v>
      </c>
      <c r="D50" s="126" t="s">
        <v>534</v>
      </c>
      <c r="E50" s="127" t="s">
        <v>76</v>
      </c>
      <c r="F50" s="98"/>
      <c r="G50" s="266"/>
      <c r="H50" s="130"/>
      <c r="I50" s="131"/>
      <c r="J50" s="131"/>
      <c r="K50" s="131"/>
      <c r="L50" s="131"/>
      <c r="M50" s="132"/>
    </row>
    <row r="51" spans="1:13" ht="19.5" thickBot="1" x14ac:dyDescent="0.45">
      <c r="A51" s="229"/>
      <c r="B51" s="143"/>
      <c r="C51" s="133" t="s">
        <v>535</v>
      </c>
      <c r="D51" s="144" t="s">
        <v>536</v>
      </c>
      <c r="E51" s="134" t="s">
        <v>76</v>
      </c>
      <c r="F51" s="187"/>
      <c r="G51" s="136"/>
      <c r="H51" s="130"/>
      <c r="I51" s="131"/>
      <c r="J51" s="131"/>
      <c r="K51" s="131"/>
      <c r="L51" s="131"/>
      <c r="M51" s="132"/>
    </row>
    <row r="52" spans="1:13" ht="19.5" thickBot="1" x14ac:dyDescent="0.45">
      <c r="A52" s="229"/>
      <c r="B52" s="146" t="s">
        <v>98</v>
      </c>
      <c r="C52" s="147"/>
      <c r="D52" s="147"/>
      <c r="E52" s="147"/>
      <c r="F52" s="147"/>
      <c r="G52" s="165">
        <f>SUM(G43:G51)</f>
        <v>0</v>
      </c>
      <c r="H52" s="191" t="str">
        <f>IF(G52&lt;93.7,"",IF(G52&gt;93.7,"※93.7ＫＶＡを超えています",""))</f>
        <v/>
      </c>
      <c r="I52" s="150"/>
      <c r="J52" s="150"/>
      <c r="K52" s="150"/>
      <c r="L52" s="150"/>
      <c r="M52" s="161"/>
    </row>
    <row r="53" spans="1:13" x14ac:dyDescent="0.4">
      <c r="A53" s="229"/>
      <c r="B53" s="167"/>
      <c r="C53" s="137" t="s">
        <v>537</v>
      </c>
      <c r="D53" s="138" t="s">
        <v>75</v>
      </c>
      <c r="E53" s="139" t="s">
        <v>76</v>
      </c>
      <c r="F53" s="90" t="s">
        <v>77</v>
      </c>
      <c r="G53" s="141"/>
      <c r="H53" s="153"/>
      <c r="I53" s="154"/>
      <c r="J53" s="154"/>
      <c r="K53" s="154"/>
      <c r="L53" s="154"/>
      <c r="M53" s="155"/>
    </row>
    <row r="54" spans="1:13" x14ac:dyDescent="0.4">
      <c r="A54" s="229"/>
      <c r="B54" s="143"/>
      <c r="C54" s="125" t="s">
        <v>538</v>
      </c>
      <c r="D54" s="126" t="s">
        <v>80</v>
      </c>
      <c r="E54" s="127" t="s">
        <v>76</v>
      </c>
      <c r="F54" s="98"/>
      <c r="G54" s="129"/>
      <c r="H54" s="130"/>
      <c r="I54" s="131"/>
      <c r="J54" s="131"/>
      <c r="K54" s="131"/>
      <c r="L54" s="131"/>
      <c r="M54" s="132"/>
    </row>
    <row r="55" spans="1:13" ht="19.5" thickBot="1" x14ac:dyDescent="0.45">
      <c r="A55" s="229"/>
      <c r="B55" s="124" t="s">
        <v>171</v>
      </c>
      <c r="C55" s="133" t="s">
        <v>539</v>
      </c>
      <c r="D55" s="144" t="s">
        <v>83</v>
      </c>
      <c r="E55" s="134" t="s">
        <v>76</v>
      </c>
      <c r="F55" s="187"/>
      <c r="G55" s="136"/>
      <c r="H55" s="130"/>
      <c r="I55" s="131"/>
      <c r="J55" s="131"/>
      <c r="K55" s="131"/>
      <c r="L55" s="131"/>
      <c r="M55" s="132"/>
    </row>
    <row r="56" spans="1:13" x14ac:dyDescent="0.4">
      <c r="A56" s="229"/>
      <c r="B56" s="124" t="s">
        <v>81</v>
      </c>
      <c r="C56" s="137" t="s">
        <v>540</v>
      </c>
      <c r="D56" s="138" t="s">
        <v>89</v>
      </c>
      <c r="E56" s="139" t="s">
        <v>76</v>
      </c>
      <c r="F56" s="90" t="s">
        <v>77</v>
      </c>
      <c r="G56" s="141"/>
      <c r="H56" s="130"/>
      <c r="I56" s="131"/>
      <c r="J56" s="131"/>
      <c r="K56" s="131"/>
      <c r="L56" s="131"/>
      <c r="M56" s="132"/>
    </row>
    <row r="57" spans="1:13" x14ac:dyDescent="0.4">
      <c r="A57" s="229"/>
      <c r="B57" s="124" t="s">
        <v>84</v>
      </c>
      <c r="C57" s="125" t="s">
        <v>541</v>
      </c>
      <c r="D57" s="126" t="s">
        <v>92</v>
      </c>
      <c r="E57" s="127" t="s">
        <v>76</v>
      </c>
      <c r="F57" s="98"/>
      <c r="G57" s="129"/>
      <c r="H57" s="130"/>
      <c r="I57" s="131"/>
      <c r="J57" s="131"/>
      <c r="K57" s="131"/>
      <c r="L57" s="131"/>
      <c r="M57" s="132"/>
    </row>
    <row r="58" spans="1:13" ht="19.5" thickBot="1" x14ac:dyDescent="0.45">
      <c r="A58" s="229"/>
      <c r="B58" s="124" t="s">
        <v>87</v>
      </c>
      <c r="C58" s="133" t="s">
        <v>542</v>
      </c>
      <c r="D58" s="144" t="s">
        <v>95</v>
      </c>
      <c r="E58" s="134" t="s">
        <v>76</v>
      </c>
      <c r="F58" s="187"/>
      <c r="G58" s="136"/>
      <c r="H58" s="130"/>
      <c r="I58" s="131"/>
      <c r="J58" s="131"/>
      <c r="K58" s="131"/>
      <c r="L58" s="131"/>
      <c r="M58" s="132"/>
    </row>
    <row r="59" spans="1:13" x14ac:dyDescent="0.4">
      <c r="A59" s="229"/>
      <c r="B59" s="124" t="s">
        <v>90</v>
      </c>
      <c r="C59" s="137" t="s">
        <v>543</v>
      </c>
      <c r="D59" s="138" t="s">
        <v>100</v>
      </c>
      <c r="E59" s="139" t="s">
        <v>76</v>
      </c>
      <c r="F59" s="90" t="s">
        <v>77</v>
      </c>
      <c r="G59" s="141"/>
      <c r="H59" s="130"/>
      <c r="I59" s="131"/>
      <c r="J59" s="131"/>
      <c r="K59" s="131"/>
      <c r="L59" s="131"/>
      <c r="M59" s="132"/>
    </row>
    <row r="60" spans="1:13" x14ac:dyDescent="0.4">
      <c r="A60" s="229"/>
      <c r="B60" s="124" t="s">
        <v>93</v>
      </c>
      <c r="C60" s="125" t="s">
        <v>544</v>
      </c>
      <c r="D60" s="126" t="s">
        <v>103</v>
      </c>
      <c r="E60" s="127" t="s">
        <v>76</v>
      </c>
      <c r="F60" s="98"/>
      <c r="G60" s="266"/>
      <c r="H60" s="130"/>
      <c r="I60" s="131"/>
      <c r="J60" s="131"/>
      <c r="K60" s="131"/>
      <c r="L60" s="131"/>
      <c r="M60" s="132"/>
    </row>
    <row r="61" spans="1:13" ht="19.5" thickBot="1" x14ac:dyDescent="0.45">
      <c r="A61" s="229"/>
      <c r="B61" s="143"/>
      <c r="C61" s="133" t="s">
        <v>545</v>
      </c>
      <c r="D61" s="144" t="s">
        <v>105</v>
      </c>
      <c r="E61" s="134" t="s">
        <v>76</v>
      </c>
      <c r="F61" s="187"/>
      <c r="G61" s="136"/>
      <c r="H61" s="130"/>
      <c r="I61" s="131"/>
      <c r="J61" s="131"/>
      <c r="K61" s="131"/>
      <c r="L61" s="131"/>
      <c r="M61" s="132"/>
    </row>
    <row r="62" spans="1:13" ht="19.5" thickBot="1" x14ac:dyDescent="0.45">
      <c r="A62" s="271"/>
      <c r="B62" s="158" t="s">
        <v>98</v>
      </c>
      <c r="C62" s="159"/>
      <c r="D62" s="159"/>
      <c r="E62" s="159"/>
      <c r="F62" s="159"/>
      <c r="G62" s="160">
        <f>SUM(G53:G61)</f>
        <v>0</v>
      </c>
      <c r="H62" s="204" t="str">
        <f>IF(G62&lt;93.7,"",IF(G62&gt;93.7,"※93.7ＫＶＡを超えています",""))</f>
        <v/>
      </c>
      <c r="I62" s="168"/>
      <c r="J62" s="168"/>
      <c r="K62" s="168"/>
      <c r="L62" s="168"/>
      <c r="M62" s="169"/>
    </row>
    <row r="63" spans="1:13" ht="19.5" thickTop="1" x14ac:dyDescent="0.4">
      <c r="A63" s="270" t="s">
        <v>546</v>
      </c>
      <c r="B63" s="124"/>
      <c r="C63" s="171" t="s">
        <v>547</v>
      </c>
      <c r="D63" s="166" t="s">
        <v>153</v>
      </c>
      <c r="E63" s="172" t="s">
        <v>76</v>
      </c>
      <c r="F63" s="98" t="s">
        <v>77</v>
      </c>
      <c r="G63" s="173"/>
      <c r="H63" s="153"/>
      <c r="I63" s="154"/>
      <c r="J63" s="154"/>
      <c r="K63" s="154"/>
      <c r="L63" s="154"/>
      <c r="M63" s="155"/>
    </row>
    <row r="64" spans="1:13" x14ac:dyDescent="0.4">
      <c r="A64" s="229"/>
      <c r="B64" s="124"/>
      <c r="C64" s="125" t="s">
        <v>548</v>
      </c>
      <c r="D64" s="126" t="s">
        <v>156</v>
      </c>
      <c r="E64" s="127" t="s">
        <v>76</v>
      </c>
      <c r="F64" s="98"/>
      <c r="G64" s="129"/>
      <c r="H64" s="130"/>
      <c r="I64" s="131"/>
      <c r="J64" s="131"/>
      <c r="K64" s="131"/>
      <c r="L64" s="131"/>
      <c r="M64" s="132"/>
    </row>
    <row r="65" spans="1:13" ht="19.5" thickBot="1" x14ac:dyDescent="0.45">
      <c r="A65" s="229"/>
      <c r="B65" s="124" t="s">
        <v>189</v>
      </c>
      <c r="C65" s="133" t="s">
        <v>549</v>
      </c>
      <c r="D65" s="144" t="s">
        <v>158</v>
      </c>
      <c r="E65" s="134" t="s">
        <v>76</v>
      </c>
      <c r="F65" s="187"/>
      <c r="G65" s="136"/>
      <c r="H65" s="130"/>
      <c r="I65" s="131"/>
      <c r="J65" s="131"/>
      <c r="K65" s="131"/>
      <c r="L65" s="131"/>
      <c r="M65" s="132"/>
    </row>
    <row r="66" spans="1:13" x14ac:dyDescent="0.4">
      <c r="A66" s="229"/>
      <c r="B66" s="124" t="s">
        <v>81</v>
      </c>
      <c r="C66" s="137" t="s">
        <v>550</v>
      </c>
      <c r="D66" s="138" t="s">
        <v>162</v>
      </c>
      <c r="E66" s="139" t="s">
        <v>76</v>
      </c>
      <c r="F66" s="90" t="s">
        <v>77</v>
      </c>
      <c r="G66" s="141"/>
      <c r="H66" s="130"/>
      <c r="I66" s="131"/>
      <c r="J66" s="131"/>
      <c r="K66" s="131"/>
      <c r="L66" s="131"/>
      <c r="M66" s="132"/>
    </row>
    <row r="67" spans="1:13" x14ac:dyDescent="0.4">
      <c r="A67" s="229"/>
      <c r="B67" s="124" t="s">
        <v>84</v>
      </c>
      <c r="C67" s="125" t="s">
        <v>551</v>
      </c>
      <c r="D67" s="126" t="s">
        <v>164</v>
      </c>
      <c r="E67" s="127" t="s">
        <v>76</v>
      </c>
      <c r="F67" s="98"/>
      <c r="G67" s="129"/>
      <c r="H67" s="130"/>
      <c r="I67" s="131"/>
      <c r="J67" s="131"/>
      <c r="K67" s="131"/>
      <c r="L67" s="131"/>
      <c r="M67" s="132"/>
    </row>
    <row r="68" spans="1:13" ht="19.5" thickBot="1" x14ac:dyDescent="0.45">
      <c r="A68" s="229"/>
      <c r="B68" s="124" t="s">
        <v>87</v>
      </c>
      <c r="C68" s="133" t="s">
        <v>552</v>
      </c>
      <c r="D68" s="144" t="s">
        <v>166</v>
      </c>
      <c r="E68" s="134" t="s">
        <v>76</v>
      </c>
      <c r="F68" s="187"/>
      <c r="G68" s="136"/>
      <c r="H68" s="130"/>
      <c r="I68" s="131"/>
      <c r="J68" s="131"/>
      <c r="K68" s="131"/>
      <c r="L68" s="131"/>
      <c r="M68" s="132"/>
    </row>
    <row r="69" spans="1:13" x14ac:dyDescent="0.4">
      <c r="A69" s="229"/>
      <c r="B69" s="124" t="s">
        <v>90</v>
      </c>
      <c r="C69" s="137" t="s">
        <v>553</v>
      </c>
      <c r="D69" s="138" t="s">
        <v>170</v>
      </c>
      <c r="E69" s="139" t="s">
        <v>76</v>
      </c>
      <c r="F69" s="90" t="s">
        <v>77</v>
      </c>
      <c r="G69" s="141"/>
      <c r="H69" s="130"/>
      <c r="I69" s="131"/>
      <c r="J69" s="131"/>
      <c r="K69" s="131"/>
      <c r="L69" s="131"/>
      <c r="M69" s="132"/>
    </row>
    <row r="70" spans="1:13" x14ac:dyDescent="0.4">
      <c r="A70" s="229"/>
      <c r="B70" s="124" t="s">
        <v>93</v>
      </c>
      <c r="C70" s="125" t="s">
        <v>554</v>
      </c>
      <c r="D70" s="126" t="s">
        <v>173</v>
      </c>
      <c r="E70" s="127" t="s">
        <v>76</v>
      </c>
      <c r="F70" s="98"/>
      <c r="G70" s="129"/>
      <c r="H70" s="130"/>
      <c r="I70" s="131"/>
      <c r="J70" s="131"/>
      <c r="K70" s="131"/>
      <c r="L70" s="131"/>
      <c r="M70" s="132"/>
    </row>
    <row r="71" spans="1:13" ht="19.5" thickBot="1" x14ac:dyDescent="0.45">
      <c r="A71" s="229"/>
      <c r="B71" s="124"/>
      <c r="C71" s="133" t="s">
        <v>555</v>
      </c>
      <c r="D71" s="144" t="s">
        <v>175</v>
      </c>
      <c r="E71" s="134" t="s">
        <v>76</v>
      </c>
      <c r="F71" s="187"/>
      <c r="G71" s="273"/>
      <c r="H71" s="130"/>
      <c r="I71" s="131"/>
      <c r="J71" s="131"/>
      <c r="K71" s="131"/>
      <c r="L71" s="131"/>
      <c r="M71" s="132"/>
    </row>
    <row r="72" spans="1:13" ht="19.5" thickBot="1" x14ac:dyDescent="0.45">
      <c r="A72" s="229"/>
      <c r="B72" s="146" t="s">
        <v>98</v>
      </c>
      <c r="C72" s="147"/>
      <c r="D72" s="147"/>
      <c r="E72" s="147"/>
      <c r="F72" s="147"/>
      <c r="G72" s="165">
        <f>SUM(G63:G71)</f>
        <v>0</v>
      </c>
      <c r="H72" s="191" t="str">
        <f>IF(G72&lt;93.7,"",IF(G72&gt;93.7,"※93.7ＫＶＡを超えています",""))</f>
        <v/>
      </c>
      <c r="I72" s="150"/>
      <c r="J72" s="150"/>
      <c r="K72" s="150"/>
      <c r="L72" s="150"/>
      <c r="M72" s="161"/>
    </row>
    <row r="73" spans="1:13" x14ac:dyDescent="0.4">
      <c r="A73" s="229"/>
      <c r="B73" s="124" t="s">
        <v>206</v>
      </c>
      <c r="C73" s="137" t="s">
        <v>556</v>
      </c>
      <c r="D73" s="138" t="s">
        <v>179</v>
      </c>
      <c r="E73" s="139" t="s">
        <v>76</v>
      </c>
      <c r="F73" s="90" t="s">
        <v>77</v>
      </c>
      <c r="G73" s="141"/>
      <c r="H73" s="130"/>
      <c r="I73" s="131"/>
      <c r="J73" s="131"/>
      <c r="K73" s="131"/>
      <c r="L73" s="131"/>
      <c r="M73" s="132"/>
    </row>
    <row r="74" spans="1:13" x14ac:dyDescent="0.4">
      <c r="A74" s="229"/>
      <c r="B74" s="124" t="s">
        <v>81</v>
      </c>
      <c r="C74" s="125" t="s">
        <v>557</v>
      </c>
      <c r="D74" s="126" t="s">
        <v>181</v>
      </c>
      <c r="E74" s="127" t="s">
        <v>76</v>
      </c>
      <c r="F74" s="98"/>
      <c r="G74" s="129"/>
      <c r="H74" s="130"/>
      <c r="I74" s="131"/>
      <c r="J74" s="131"/>
      <c r="K74" s="131"/>
      <c r="L74" s="131"/>
      <c r="M74" s="132"/>
    </row>
    <row r="75" spans="1:13" ht="19.5" thickBot="1" x14ac:dyDescent="0.45">
      <c r="A75" s="229"/>
      <c r="B75" s="124" t="s">
        <v>84</v>
      </c>
      <c r="C75" s="133" t="s">
        <v>558</v>
      </c>
      <c r="D75" s="144" t="s">
        <v>183</v>
      </c>
      <c r="E75" s="134" t="s">
        <v>76</v>
      </c>
      <c r="F75" s="187"/>
      <c r="G75" s="136"/>
      <c r="H75" s="130"/>
      <c r="I75" s="131"/>
      <c r="J75" s="131"/>
      <c r="K75" s="131"/>
      <c r="L75" s="131"/>
      <c r="M75" s="132"/>
    </row>
    <row r="76" spans="1:13" x14ac:dyDescent="0.4">
      <c r="A76" s="229"/>
      <c r="B76" s="124" t="s">
        <v>87</v>
      </c>
      <c r="C76" s="137" t="s">
        <v>559</v>
      </c>
      <c r="D76" s="138" t="s">
        <v>109</v>
      </c>
      <c r="E76" s="139" t="s">
        <v>76</v>
      </c>
      <c r="F76" s="90" t="s">
        <v>77</v>
      </c>
      <c r="G76" s="141"/>
      <c r="H76" s="130"/>
      <c r="I76" s="131"/>
      <c r="J76" s="131"/>
      <c r="K76" s="131"/>
      <c r="L76" s="131"/>
      <c r="M76" s="132"/>
    </row>
    <row r="77" spans="1:13" x14ac:dyDescent="0.4">
      <c r="A77" s="229"/>
      <c r="B77" s="124" t="s">
        <v>90</v>
      </c>
      <c r="C77" s="125" t="s">
        <v>560</v>
      </c>
      <c r="D77" s="126" t="s">
        <v>111</v>
      </c>
      <c r="E77" s="127" t="s">
        <v>76</v>
      </c>
      <c r="F77" s="98"/>
      <c r="G77" s="266"/>
      <c r="H77" s="130"/>
      <c r="I77" s="131"/>
      <c r="J77" s="131"/>
      <c r="K77" s="131"/>
      <c r="L77" s="131"/>
      <c r="M77" s="132"/>
    </row>
    <row r="78" spans="1:13" ht="19.5" thickBot="1" x14ac:dyDescent="0.45">
      <c r="A78" s="229"/>
      <c r="B78" s="124" t="s">
        <v>93</v>
      </c>
      <c r="C78" s="133" t="s">
        <v>561</v>
      </c>
      <c r="D78" s="144" t="s">
        <v>113</v>
      </c>
      <c r="E78" s="134" t="s">
        <v>76</v>
      </c>
      <c r="F78" s="187"/>
      <c r="G78" s="136"/>
      <c r="H78" s="130"/>
      <c r="I78" s="131"/>
      <c r="J78" s="131"/>
      <c r="K78" s="131"/>
      <c r="L78" s="131"/>
      <c r="M78" s="132"/>
    </row>
    <row r="79" spans="1:13" ht="19.5" thickBot="1" x14ac:dyDescent="0.45">
      <c r="A79" s="252"/>
      <c r="B79" s="146" t="s">
        <v>98</v>
      </c>
      <c r="C79" s="147"/>
      <c r="D79" s="147"/>
      <c r="E79" s="147"/>
      <c r="F79" s="147"/>
      <c r="G79" s="165">
        <f>SUM(G73:G78)</f>
        <v>0</v>
      </c>
      <c r="H79" s="175" t="str">
        <f>IF(G79&lt;93.7,"",IF(G79&gt;93.7,"※93.7ＫＶＡを超えています",""))</f>
        <v/>
      </c>
      <c r="I79" s="176"/>
      <c r="J79" s="176"/>
      <c r="K79" s="176"/>
      <c r="L79" s="176"/>
      <c r="M79" s="177"/>
    </row>
    <row r="81" spans="3:7" x14ac:dyDescent="0.4">
      <c r="C81" s="178"/>
      <c r="D81" s="178"/>
      <c r="F81" s="179" t="s">
        <v>221</v>
      </c>
      <c r="G81" s="180">
        <f>G15+G25+G35+G42+G52+G62+G72+G79</f>
        <v>0</v>
      </c>
    </row>
  </sheetData>
  <mergeCells count="55">
    <mergeCell ref="J1:M1"/>
    <mergeCell ref="A63:A79"/>
    <mergeCell ref="F63:F65"/>
    <mergeCell ref="F66:F68"/>
    <mergeCell ref="F69:F71"/>
    <mergeCell ref="B72:F72"/>
    <mergeCell ref="H72:M72"/>
    <mergeCell ref="F73:F75"/>
    <mergeCell ref="F76:F78"/>
    <mergeCell ref="B79:F79"/>
    <mergeCell ref="H79:M79"/>
    <mergeCell ref="H52:M52"/>
    <mergeCell ref="F53:F55"/>
    <mergeCell ref="F56:F58"/>
    <mergeCell ref="F59:F61"/>
    <mergeCell ref="B62:F62"/>
    <mergeCell ref="H62:M62"/>
    <mergeCell ref="H35:M35"/>
    <mergeCell ref="F36:F38"/>
    <mergeCell ref="F39:F41"/>
    <mergeCell ref="B42:F42"/>
    <mergeCell ref="H42:M42"/>
    <mergeCell ref="A43:A62"/>
    <mergeCell ref="F43:F45"/>
    <mergeCell ref="F46:F48"/>
    <mergeCell ref="F49:F51"/>
    <mergeCell ref="B52:F52"/>
    <mergeCell ref="F16:F18"/>
    <mergeCell ref="F19:F21"/>
    <mergeCell ref="F22:F24"/>
    <mergeCell ref="B25:F25"/>
    <mergeCell ref="H25:M25"/>
    <mergeCell ref="A26:A42"/>
    <mergeCell ref="F26:F28"/>
    <mergeCell ref="F29:F31"/>
    <mergeCell ref="F32:F34"/>
    <mergeCell ref="B35:F35"/>
    <mergeCell ref="G3:G5"/>
    <mergeCell ref="H3:M3"/>
    <mergeCell ref="H4:J4"/>
    <mergeCell ref="K4:M4"/>
    <mergeCell ref="A6:A25"/>
    <mergeCell ref="F6:F8"/>
    <mergeCell ref="F9:F11"/>
    <mergeCell ref="F12:F14"/>
    <mergeCell ref="B15:F15"/>
    <mergeCell ref="H15:M15"/>
    <mergeCell ref="A1:B1"/>
    <mergeCell ref="E1:F1"/>
    <mergeCell ref="A3:A5"/>
    <mergeCell ref="B3:B5"/>
    <mergeCell ref="C3:C5"/>
    <mergeCell ref="D3:D5"/>
    <mergeCell ref="E3:E5"/>
    <mergeCell ref="F3:F5"/>
  </mergeCells>
  <phoneticPr fontId="3"/>
  <conditionalFormatting sqref="G15 G72">
    <cfRule type="cellIs" dxfId="18" priority="2" operator="greaterThan">
      <formula>93.7</formula>
    </cfRule>
    <cfRule type="cellIs" dxfId="17" priority="3" operator="greaterThan">
      <formula>93.7</formula>
    </cfRule>
  </conditionalFormatting>
  <conditionalFormatting sqref="G25 G35 G42 G52 G62 G79">
    <cfRule type="cellIs" dxfId="16" priority="1" operator="greaterThan">
      <formula>93.7</formula>
    </cfRule>
  </conditionalFormatting>
  <pageMargins left="0.7" right="0.7" top="0.75" bottom="0.75" header="0.3" footer="0.3"/>
  <pageSetup paperSize="8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8B72A-F187-4802-9D89-E57775C567A4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5" width="10" style="83" customWidth="1"/>
    <col min="6" max="6" width="10" style="84" customWidth="1"/>
    <col min="7" max="7" width="10" style="85" customWidth="1"/>
    <col min="8" max="13" width="8.375" style="84" customWidth="1"/>
    <col min="14" max="16384" width="8.625" style="87"/>
  </cols>
  <sheetData>
    <row r="1" spans="1:13" ht="25.5" x14ac:dyDescent="0.4">
      <c r="A1" s="257" t="s">
        <v>562</v>
      </c>
      <c r="B1" s="257"/>
      <c r="C1" s="83" t="s">
        <v>909</v>
      </c>
      <c r="D1" s="182"/>
      <c r="E1" s="258"/>
      <c r="F1" s="258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ht="18" customHeight="1" x14ac:dyDescent="0.4">
      <c r="A3" s="259" t="s">
        <v>57</v>
      </c>
      <c r="B3" s="90" t="s">
        <v>58</v>
      </c>
      <c r="C3" s="92" t="s">
        <v>59</v>
      </c>
      <c r="D3" s="92" t="s">
        <v>60</v>
      </c>
      <c r="E3" s="92" t="s">
        <v>61</v>
      </c>
      <c r="F3" s="92" t="s">
        <v>62</v>
      </c>
      <c r="G3" s="93" t="s">
        <v>63</v>
      </c>
      <c r="H3" s="260" t="s">
        <v>64</v>
      </c>
      <c r="I3" s="261"/>
      <c r="J3" s="261"/>
      <c r="K3" s="261"/>
      <c r="L3" s="261"/>
      <c r="M3" s="262"/>
    </row>
    <row r="4" spans="1:13" x14ac:dyDescent="0.4">
      <c r="A4" s="97"/>
      <c r="B4" s="98"/>
      <c r="C4" s="99"/>
      <c r="D4" s="99"/>
      <c r="E4" s="99"/>
      <c r="F4" s="99"/>
      <c r="G4" s="100"/>
      <c r="H4" s="263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264"/>
      <c r="B5" s="106"/>
      <c r="C5" s="108"/>
      <c r="D5" s="108"/>
      <c r="E5" s="108"/>
      <c r="F5" s="108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265" t="s">
        <v>563</v>
      </c>
      <c r="B6" s="143"/>
      <c r="C6" s="171" t="s">
        <v>564</v>
      </c>
      <c r="D6" s="116" t="s">
        <v>225</v>
      </c>
      <c r="E6" s="172" t="s">
        <v>76</v>
      </c>
      <c r="F6" s="98" t="s">
        <v>77</v>
      </c>
      <c r="G6" s="173"/>
      <c r="H6" s="153"/>
      <c r="I6" s="154"/>
      <c r="J6" s="154"/>
      <c r="K6" s="154"/>
      <c r="L6" s="154"/>
      <c r="M6" s="155"/>
    </row>
    <row r="7" spans="1:13" x14ac:dyDescent="0.4">
      <c r="A7" s="240"/>
      <c r="B7" s="143"/>
      <c r="C7" s="125" t="s">
        <v>565</v>
      </c>
      <c r="D7" s="126" t="s">
        <v>227</v>
      </c>
      <c r="E7" s="127" t="s">
        <v>76</v>
      </c>
      <c r="F7" s="98"/>
      <c r="G7" s="129"/>
      <c r="H7" s="130"/>
      <c r="I7" s="131"/>
      <c r="J7" s="131"/>
      <c r="K7" s="131"/>
      <c r="L7" s="131"/>
      <c r="M7" s="132"/>
    </row>
    <row r="8" spans="1:13" ht="19.5" thickBot="1" x14ac:dyDescent="0.45">
      <c r="A8" s="240"/>
      <c r="B8" s="143" t="s">
        <v>78</v>
      </c>
      <c r="C8" s="133" t="s">
        <v>566</v>
      </c>
      <c r="D8" s="144" t="s">
        <v>229</v>
      </c>
      <c r="E8" s="134" t="s">
        <v>76</v>
      </c>
      <c r="F8" s="187"/>
      <c r="G8" s="136"/>
      <c r="H8" s="130"/>
      <c r="I8" s="131"/>
      <c r="J8" s="131"/>
      <c r="K8" s="131"/>
      <c r="L8" s="131"/>
      <c r="M8" s="132"/>
    </row>
    <row r="9" spans="1:13" x14ac:dyDescent="0.4">
      <c r="A9" s="240"/>
      <c r="B9" s="143" t="s">
        <v>230</v>
      </c>
      <c r="C9" s="137" t="s">
        <v>567</v>
      </c>
      <c r="D9" s="138" t="s">
        <v>232</v>
      </c>
      <c r="E9" s="139" t="s">
        <v>76</v>
      </c>
      <c r="F9" s="90" t="s">
        <v>77</v>
      </c>
      <c r="G9" s="141"/>
      <c r="H9" s="130"/>
      <c r="I9" s="131"/>
      <c r="J9" s="131"/>
      <c r="K9" s="131"/>
      <c r="L9" s="131"/>
      <c r="M9" s="132"/>
    </row>
    <row r="10" spans="1:13" x14ac:dyDescent="0.4">
      <c r="A10" s="240"/>
      <c r="B10" s="124" t="s">
        <v>233</v>
      </c>
      <c r="C10" s="125" t="s">
        <v>568</v>
      </c>
      <c r="D10" s="126" t="s">
        <v>235</v>
      </c>
      <c r="E10" s="127" t="s">
        <v>76</v>
      </c>
      <c r="F10" s="98"/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240"/>
      <c r="B11" s="143" t="s">
        <v>90</v>
      </c>
      <c r="C11" s="133" t="s">
        <v>569</v>
      </c>
      <c r="D11" s="144" t="s">
        <v>237</v>
      </c>
      <c r="E11" s="134" t="s">
        <v>76</v>
      </c>
      <c r="F11" s="187"/>
      <c r="G11" s="136"/>
      <c r="H11" s="130"/>
      <c r="I11" s="131"/>
      <c r="J11" s="131"/>
      <c r="K11" s="131"/>
      <c r="L11" s="131"/>
      <c r="M11" s="132"/>
    </row>
    <row r="12" spans="1:13" x14ac:dyDescent="0.4">
      <c r="A12" s="240"/>
      <c r="B12" s="143" t="s">
        <v>238</v>
      </c>
      <c r="C12" s="137" t="s">
        <v>570</v>
      </c>
      <c r="D12" s="138" t="s">
        <v>240</v>
      </c>
      <c r="E12" s="139" t="s">
        <v>76</v>
      </c>
      <c r="F12" s="90" t="s">
        <v>77</v>
      </c>
      <c r="G12" s="141"/>
      <c r="H12" s="130"/>
      <c r="I12" s="131"/>
      <c r="J12" s="131"/>
      <c r="K12" s="131"/>
      <c r="L12" s="131"/>
      <c r="M12" s="132"/>
    </row>
    <row r="13" spans="1:13" x14ac:dyDescent="0.4">
      <c r="A13" s="240"/>
      <c r="B13" s="143"/>
      <c r="C13" s="125" t="s">
        <v>571</v>
      </c>
      <c r="D13" s="126" t="s">
        <v>242</v>
      </c>
      <c r="E13" s="127" t="s">
        <v>76</v>
      </c>
      <c r="F13" s="98"/>
      <c r="G13" s="266"/>
      <c r="H13" s="130"/>
      <c r="I13" s="131"/>
      <c r="J13" s="131"/>
      <c r="K13" s="131"/>
      <c r="L13" s="131"/>
      <c r="M13" s="132"/>
    </row>
    <row r="14" spans="1:13" ht="19.5" thickBot="1" x14ac:dyDescent="0.45">
      <c r="A14" s="240"/>
      <c r="B14" s="143"/>
      <c r="C14" s="133" t="s">
        <v>572</v>
      </c>
      <c r="D14" s="144" t="s">
        <v>244</v>
      </c>
      <c r="E14" s="134" t="s">
        <v>76</v>
      </c>
      <c r="F14" s="187"/>
      <c r="G14" s="136"/>
      <c r="H14" s="130"/>
      <c r="I14" s="131"/>
      <c r="J14" s="131"/>
      <c r="K14" s="131"/>
      <c r="L14" s="131"/>
      <c r="M14" s="132"/>
    </row>
    <row r="15" spans="1:13" ht="19.5" thickBot="1" x14ac:dyDescent="0.45">
      <c r="A15" s="240"/>
      <c r="B15" s="146" t="s">
        <v>98</v>
      </c>
      <c r="C15" s="147"/>
      <c r="D15" s="147"/>
      <c r="E15" s="147"/>
      <c r="F15" s="147"/>
      <c r="G15" s="165">
        <f>SUM(G6:G14)</f>
        <v>0</v>
      </c>
      <c r="H15" s="191" t="str">
        <f>IF(G15&lt;100,"",IF(G15&gt;100,"※100KVAを超えています",""))</f>
        <v/>
      </c>
      <c r="I15" s="150"/>
      <c r="J15" s="150"/>
      <c r="K15" s="150"/>
      <c r="L15" s="150"/>
      <c r="M15" s="161"/>
    </row>
    <row r="16" spans="1:13" x14ac:dyDescent="0.4">
      <c r="A16" s="240"/>
      <c r="B16" s="167"/>
      <c r="C16" s="171" t="s">
        <v>573</v>
      </c>
      <c r="D16" s="138" t="s">
        <v>246</v>
      </c>
      <c r="E16" s="172" t="s">
        <v>76</v>
      </c>
      <c r="F16" s="98" t="s">
        <v>77</v>
      </c>
      <c r="G16" s="173"/>
      <c r="H16" s="153"/>
      <c r="I16" s="154"/>
      <c r="J16" s="154"/>
      <c r="K16" s="154"/>
      <c r="L16" s="154"/>
      <c r="M16" s="155"/>
    </row>
    <row r="17" spans="1:13" x14ac:dyDescent="0.4">
      <c r="A17" s="240"/>
      <c r="B17" s="143"/>
      <c r="C17" s="125" t="s">
        <v>574</v>
      </c>
      <c r="D17" s="126" t="s">
        <v>248</v>
      </c>
      <c r="E17" s="127" t="s">
        <v>76</v>
      </c>
      <c r="F17" s="98"/>
      <c r="G17" s="129"/>
      <c r="H17" s="130"/>
      <c r="I17" s="131"/>
      <c r="J17" s="131"/>
      <c r="K17" s="131"/>
      <c r="L17" s="131"/>
      <c r="M17" s="132"/>
    </row>
    <row r="18" spans="1:13" ht="19.5" thickBot="1" x14ac:dyDescent="0.45">
      <c r="A18" s="240"/>
      <c r="B18" s="143" t="s">
        <v>101</v>
      </c>
      <c r="C18" s="133" t="s">
        <v>575</v>
      </c>
      <c r="D18" s="144" t="s">
        <v>250</v>
      </c>
      <c r="E18" s="134" t="s">
        <v>76</v>
      </c>
      <c r="F18" s="187"/>
      <c r="G18" s="136"/>
      <c r="H18" s="130"/>
      <c r="I18" s="131"/>
      <c r="J18" s="131"/>
      <c r="K18" s="131"/>
      <c r="L18" s="131"/>
      <c r="M18" s="132"/>
    </row>
    <row r="19" spans="1:13" x14ac:dyDescent="0.4">
      <c r="A19" s="240"/>
      <c r="B19" s="143" t="s">
        <v>230</v>
      </c>
      <c r="C19" s="137" t="s">
        <v>576</v>
      </c>
      <c r="D19" s="138" t="s">
        <v>252</v>
      </c>
      <c r="E19" s="139" t="s">
        <v>76</v>
      </c>
      <c r="F19" s="90" t="s">
        <v>77</v>
      </c>
      <c r="G19" s="141"/>
      <c r="H19" s="130"/>
      <c r="I19" s="131"/>
      <c r="J19" s="131"/>
      <c r="K19" s="131"/>
      <c r="L19" s="131"/>
      <c r="M19" s="132"/>
    </row>
    <row r="20" spans="1:13" x14ac:dyDescent="0.4">
      <c r="A20" s="240"/>
      <c r="B20" s="124" t="s">
        <v>233</v>
      </c>
      <c r="C20" s="125" t="s">
        <v>577</v>
      </c>
      <c r="D20" s="126" t="s">
        <v>254</v>
      </c>
      <c r="E20" s="127" t="s">
        <v>76</v>
      </c>
      <c r="F20" s="98"/>
      <c r="G20" s="129"/>
      <c r="H20" s="130"/>
      <c r="I20" s="131"/>
      <c r="J20" s="131"/>
      <c r="K20" s="131"/>
      <c r="L20" s="131"/>
      <c r="M20" s="132"/>
    </row>
    <row r="21" spans="1:13" ht="19.5" thickBot="1" x14ac:dyDescent="0.45">
      <c r="A21" s="240"/>
      <c r="B21" s="143" t="s">
        <v>90</v>
      </c>
      <c r="C21" s="133" t="s">
        <v>578</v>
      </c>
      <c r="D21" s="144" t="s">
        <v>256</v>
      </c>
      <c r="E21" s="134" t="s">
        <v>76</v>
      </c>
      <c r="F21" s="187"/>
      <c r="G21" s="136"/>
      <c r="H21" s="130"/>
      <c r="I21" s="131"/>
      <c r="J21" s="131"/>
      <c r="K21" s="131"/>
      <c r="L21" s="131"/>
      <c r="M21" s="132"/>
    </row>
    <row r="22" spans="1:13" x14ac:dyDescent="0.4">
      <c r="A22" s="240"/>
      <c r="B22" s="143" t="s">
        <v>238</v>
      </c>
      <c r="C22" s="137" t="s">
        <v>579</v>
      </c>
      <c r="D22" s="138" t="s">
        <v>259</v>
      </c>
      <c r="E22" s="139" t="s">
        <v>76</v>
      </c>
      <c r="F22" s="90" t="s">
        <v>77</v>
      </c>
      <c r="G22" s="141"/>
      <c r="H22" s="130"/>
      <c r="I22" s="131"/>
      <c r="J22" s="131"/>
      <c r="K22" s="131"/>
      <c r="L22" s="131"/>
      <c r="M22" s="132"/>
    </row>
    <row r="23" spans="1:13" x14ac:dyDescent="0.4">
      <c r="A23" s="240"/>
      <c r="B23" s="143"/>
      <c r="C23" s="125" t="s">
        <v>580</v>
      </c>
      <c r="D23" s="126" t="s">
        <v>261</v>
      </c>
      <c r="E23" s="127" t="s">
        <v>76</v>
      </c>
      <c r="F23" s="98"/>
      <c r="G23" s="266"/>
      <c r="H23" s="130"/>
      <c r="I23" s="131"/>
      <c r="J23" s="131"/>
      <c r="K23" s="131"/>
      <c r="L23" s="131"/>
      <c r="M23" s="132"/>
    </row>
    <row r="24" spans="1:13" ht="19.5" thickBot="1" x14ac:dyDescent="0.45">
      <c r="A24" s="240"/>
      <c r="B24" s="143"/>
      <c r="C24" s="133" t="s">
        <v>581</v>
      </c>
      <c r="D24" s="144" t="s">
        <v>263</v>
      </c>
      <c r="E24" s="134" t="s">
        <v>76</v>
      </c>
      <c r="F24" s="187"/>
      <c r="G24" s="136"/>
      <c r="H24" s="130"/>
      <c r="I24" s="131"/>
      <c r="J24" s="131"/>
      <c r="K24" s="131"/>
      <c r="L24" s="131"/>
      <c r="M24" s="132"/>
    </row>
    <row r="25" spans="1:13" ht="19.5" thickBot="1" x14ac:dyDescent="0.45">
      <c r="A25" s="240"/>
      <c r="B25" s="193" t="s">
        <v>264</v>
      </c>
      <c r="C25" s="194" t="s">
        <v>265</v>
      </c>
      <c r="D25" s="195"/>
      <c r="E25" s="196" t="s">
        <v>266</v>
      </c>
      <c r="F25" s="196"/>
      <c r="G25" s="197"/>
      <c r="H25" s="198"/>
      <c r="I25" s="131"/>
      <c r="J25" s="131"/>
      <c r="K25" s="131"/>
      <c r="L25" s="131"/>
      <c r="M25" s="199"/>
    </row>
    <row r="26" spans="1:13" ht="19.5" thickBot="1" x14ac:dyDescent="0.45">
      <c r="A26" s="267"/>
      <c r="B26" s="158" t="s">
        <v>98</v>
      </c>
      <c r="C26" s="159"/>
      <c r="D26" s="159"/>
      <c r="E26" s="159"/>
      <c r="F26" s="159"/>
      <c r="G26" s="160">
        <f>SUM(G16:G25)</f>
        <v>0</v>
      </c>
      <c r="H26" s="204" t="str">
        <f>IF(G26&lt;100,"",IF(G26&gt;100,"※100KVAを超えています",""))</f>
        <v/>
      </c>
      <c r="I26" s="168"/>
      <c r="J26" s="168"/>
      <c r="K26" s="168"/>
      <c r="L26" s="168"/>
      <c r="M26" s="169"/>
    </row>
    <row r="27" spans="1:13" ht="19.5" thickTop="1" x14ac:dyDescent="0.4">
      <c r="A27" s="268" t="s">
        <v>582</v>
      </c>
      <c r="B27" s="162"/>
      <c r="C27" s="115" t="s">
        <v>583</v>
      </c>
      <c r="D27" s="166" t="s">
        <v>269</v>
      </c>
      <c r="E27" s="117" t="s">
        <v>76</v>
      </c>
      <c r="F27" s="163" t="s">
        <v>77</v>
      </c>
      <c r="G27" s="119"/>
      <c r="H27" s="120"/>
      <c r="I27" s="121"/>
      <c r="J27" s="121"/>
      <c r="K27" s="121"/>
      <c r="L27" s="121"/>
      <c r="M27" s="122"/>
    </row>
    <row r="28" spans="1:13" x14ac:dyDescent="0.4">
      <c r="A28" s="240"/>
      <c r="B28" s="143"/>
      <c r="C28" s="125" t="s">
        <v>584</v>
      </c>
      <c r="D28" s="126" t="s">
        <v>271</v>
      </c>
      <c r="E28" s="127" t="s">
        <v>76</v>
      </c>
      <c r="F28" s="98"/>
      <c r="G28" s="129"/>
      <c r="H28" s="130"/>
      <c r="I28" s="131"/>
      <c r="J28" s="131"/>
      <c r="K28" s="131"/>
      <c r="L28" s="131"/>
      <c r="M28" s="132"/>
    </row>
    <row r="29" spans="1:13" ht="19.5" thickBot="1" x14ac:dyDescent="0.45">
      <c r="A29" s="240"/>
      <c r="B29" s="143" t="s">
        <v>119</v>
      </c>
      <c r="C29" s="133" t="s">
        <v>585</v>
      </c>
      <c r="D29" s="144" t="s">
        <v>273</v>
      </c>
      <c r="E29" s="134" t="s">
        <v>76</v>
      </c>
      <c r="F29" s="187"/>
      <c r="G29" s="136"/>
      <c r="H29" s="130"/>
      <c r="I29" s="131"/>
      <c r="J29" s="131"/>
      <c r="K29" s="131"/>
      <c r="L29" s="131"/>
      <c r="M29" s="132"/>
    </row>
    <row r="30" spans="1:13" x14ac:dyDescent="0.4">
      <c r="A30" s="240"/>
      <c r="B30" s="143" t="s">
        <v>230</v>
      </c>
      <c r="C30" s="137" t="s">
        <v>586</v>
      </c>
      <c r="D30" s="138" t="s">
        <v>275</v>
      </c>
      <c r="E30" s="139" t="s">
        <v>76</v>
      </c>
      <c r="F30" s="90" t="s">
        <v>77</v>
      </c>
      <c r="G30" s="141"/>
      <c r="H30" s="130"/>
      <c r="I30" s="131"/>
      <c r="J30" s="131"/>
      <c r="K30" s="131"/>
      <c r="L30" s="131"/>
      <c r="M30" s="132"/>
    </row>
    <row r="31" spans="1:13" x14ac:dyDescent="0.4">
      <c r="A31" s="240"/>
      <c r="B31" s="124" t="s">
        <v>233</v>
      </c>
      <c r="C31" s="125" t="s">
        <v>587</v>
      </c>
      <c r="D31" s="126" t="s">
        <v>277</v>
      </c>
      <c r="E31" s="127" t="s">
        <v>76</v>
      </c>
      <c r="F31" s="98"/>
      <c r="G31" s="129"/>
      <c r="H31" s="130"/>
      <c r="I31" s="131"/>
      <c r="J31" s="131"/>
      <c r="K31" s="131"/>
      <c r="L31" s="131"/>
      <c r="M31" s="132"/>
    </row>
    <row r="32" spans="1:13" ht="19.5" thickBot="1" x14ac:dyDescent="0.45">
      <c r="A32" s="240"/>
      <c r="B32" s="143" t="s">
        <v>90</v>
      </c>
      <c r="C32" s="133" t="s">
        <v>588</v>
      </c>
      <c r="D32" s="144" t="s">
        <v>279</v>
      </c>
      <c r="E32" s="134" t="s">
        <v>76</v>
      </c>
      <c r="F32" s="187"/>
      <c r="G32" s="136"/>
      <c r="H32" s="130"/>
      <c r="I32" s="131"/>
      <c r="J32" s="131"/>
      <c r="K32" s="131"/>
      <c r="L32" s="131"/>
      <c r="M32" s="132"/>
    </row>
    <row r="33" spans="1:13" x14ac:dyDescent="0.4">
      <c r="A33" s="240"/>
      <c r="B33" s="143" t="s">
        <v>238</v>
      </c>
      <c r="C33" s="171" t="s">
        <v>589</v>
      </c>
      <c r="D33" s="116" t="s">
        <v>281</v>
      </c>
      <c r="E33" s="172" t="s">
        <v>76</v>
      </c>
      <c r="F33" s="98" t="s">
        <v>77</v>
      </c>
      <c r="G33" s="173"/>
      <c r="H33" s="130"/>
      <c r="I33" s="131"/>
      <c r="J33" s="131"/>
      <c r="K33" s="131"/>
      <c r="L33" s="131"/>
      <c r="M33" s="132"/>
    </row>
    <row r="34" spans="1:13" x14ac:dyDescent="0.4">
      <c r="A34" s="240"/>
      <c r="B34" s="124"/>
      <c r="C34" s="125" t="s">
        <v>590</v>
      </c>
      <c r="D34" s="126" t="s">
        <v>283</v>
      </c>
      <c r="E34" s="127" t="s">
        <v>76</v>
      </c>
      <c r="F34" s="98"/>
      <c r="G34" s="266"/>
      <c r="H34" s="130"/>
      <c r="I34" s="131"/>
      <c r="J34" s="131"/>
      <c r="K34" s="131"/>
      <c r="L34" s="131"/>
      <c r="M34" s="132"/>
    </row>
    <row r="35" spans="1:13" ht="19.5" thickBot="1" x14ac:dyDescent="0.45">
      <c r="A35" s="240"/>
      <c r="B35" s="124"/>
      <c r="C35" s="133" t="s">
        <v>591</v>
      </c>
      <c r="D35" s="144" t="s">
        <v>285</v>
      </c>
      <c r="E35" s="134" t="s">
        <v>76</v>
      </c>
      <c r="F35" s="187"/>
      <c r="G35" s="136"/>
      <c r="H35" s="130"/>
      <c r="I35" s="131"/>
      <c r="J35" s="131"/>
      <c r="K35" s="131"/>
      <c r="L35" s="131"/>
      <c r="M35" s="132"/>
    </row>
    <row r="36" spans="1:13" ht="19.5" thickBot="1" x14ac:dyDescent="0.45">
      <c r="A36" s="240"/>
      <c r="B36" s="146" t="s">
        <v>98</v>
      </c>
      <c r="C36" s="147"/>
      <c r="D36" s="147"/>
      <c r="E36" s="147"/>
      <c r="F36" s="147"/>
      <c r="G36" s="165">
        <f>SUM(G27:G35)</f>
        <v>0</v>
      </c>
      <c r="H36" s="191" t="str">
        <f>IF(G36&lt;100,"",IF(G36&gt;100,"※100KVAを超えています",""))</f>
        <v/>
      </c>
      <c r="I36" s="150"/>
      <c r="J36" s="150"/>
      <c r="K36" s="150"/>
      <c r="L36" s="150"/>
      <c r="M36" s="161"/>
    </row>
    <row r="37" spans="1:13" x14ac:dyDescent="0.4">
      <c r="A37" s="240"/>
      <c r="B37" s="143"/>
      <c r="C37" s="137" t="s">
        <v>592</v>
      </c>
      <c r="D37" s="138" t="s">
        <v>287</v>
      </c>
      <c r="E37" s="139" t="s">
        <v>76</v>
      </c>
      <c r="F37" s="90" t="s">
        <v>77</v>
      </c>
      <c r="G37" s="141"/>
      <c r="H37" s="130"/>
      <c r="I37" s="131"/>
      <c r="J37" s="131"/>
      <c r="K37" s="131"/>
      <c r="L37" s="131"/>
      <c r="M37" s="132"/>
    </row>
    <row r="38" spans="1:13" x14ac:dyDescent="0.4">
      <c r="A38" s="240"/>
      <c r="B38" s="143" t="s">
        <v>136</v>
      </c>
      <c r="C38" s="125" t="s">
        <v>593</v>
      </c>
      <c r="D38" s="126" t="s">
        <v>289</v>
      </c>
      <c r="E38" s="127" t="s">
        <v>76</v>
      </c>
      <c r="F38" s="98"/>
      <c r="G38" s="129"/>
      <c r="H38" s="130"/>
      <c r="I38" s="131"/>
      <c r="J38" s="131"/>
      <c r="K38" s="131"/>
      <c r="L38" s="131"/>
      <c r="M38" s="132"/>
    </row>
    <row r="39" spans="1:13" ht="19.5" thickBot="1" x14ac:dyDescent="0.45">
      <c r="A39" s="240"/>
      <c r="B39" s="143" t="s">
        <v>230</v>
      </c>
      <c r="C39" s="133" t="s">
        <v>594</v>
      </c>
      <c r="D39" s="144" t="s">
        <v>291</v>
      </c>
      <c r="E39" s="134" t="s">
        <v>76</v>
      </c>
      <c r="F39" s="187"/>
      <c r="G39" s="136"/>
      <c r="H39" s="130"/>
      <c r="I39" s="131"/>
      <c r="J39" s="131"/>
      <c r="K39" s="131"/>
      <c r="L39" s="131"/>
      <c r="M39" s="132"/>
    </row>
    <row r="40" spans="1:13" x14ac:dyDescent="0.4">
      <c r="A40" s="240"/>
      <c r="B40" s="124" t="s">
        <v>233</v>
      </c>
      <c r="C40" s="137" t="s">
        <v>595</v>
      </c>
      <c r="D40" s="138" t="s">
        <v>293</v>
      </c>
      <c r="E40" s="139" t="s">
        <v>76</v>
      </c>
      <c r="F40" s="90" t="s">
        <v>77</v>
      </c>
      <c r="G40" s="141"/>
      <c r="H40" s="130"/>
      <c r="I40" s="131"/>
      <c r="J40" s="131"/>
      <c r="K40" s="131"/>
      <c r="L40" s="131"/>
      <c r="M40" s="132"/>
    </row>
    <row r="41" spans="1:13" x14ac:dyDescent="0.4">
      <c r="A41" s="240"/>
      <c r="B41" s="143" t="s">
        <v>90</v>
      </c>
      <c r="C41" s="125" t="s">
        <v>596</v>
      </c>
      <c r="D41" s="126" t="s">
        <v>295</v>
      </c>
      <c r="E41" s="127" t="s">
        <v>76</v>
      </c>
      <c r="F41" s="98"/>
      <c r="G41" s="129"/>
      <c r="H41" s="130"/>
      <c r="I41" s="131"/>
      <c r="J41" s="131"/>
      <c r="K41" s="131"/>
      <c r="L41" s="131"/>
      <c r="M41" s="132"/>
    </row>
    <row r="42" spans="1:13" ht="19.5" thickBot="1" x14ac:dyDescent="0.45">
      <c r="A42" s="240"/>
      <c r="B42" s="143" t="s">
        <v>238</v>
      </c>
      <c r="C42" s="133" t="s">
        <v>597</v>
      </c>
      <c r="D42" s="144" t="s">
        <v>297</v>
      </c>
      <c r="E42" s="134" t="s">
        <v>76</v>
      </c>
      <c r="F42" s="187"/>
      <c r="G42" s="136"/>
      <c r="H42" s="130"/>
      <c r="I42" s="131"/>
      <c r="J42" s="131"/>
      <c r="K42" s="131"/>
      <c r="L42" s="131"/>
      <c r="M42" s="132"/>
    </row>
    <row r="43" spans="1:13" ht="19.5" thickBot="1" x14ac:dyDescent="0.45">
      <c r="A43" s="240"/>
      <c r="B43" s="193" t="s">
        <v>264</v>
      </c>
      <c r="C43" s="194" t="s">
        <v>265</v>
      </c>
      <c r="D43" s="195"/>
      <c r="E43" s="196" t="s">
        <v>266</v>
      </c>
      <c r="F43" s="196"/>
      <c r="G43" s="197"/>
      <c r="H43" s="198"/>
      <c r="I43" s="131"/>
      <c r="J43" s="131"/>
      <c r="K43" s="131"/>
      <c r="L43" s="131"/>
      <c r="M43" s="199"/>
    </row>
    <row r="44" spans="1:13" ht="19.5" thickBot="1" x14ac:dyDescent="0.45">
      <c r="A44" s="267"/>
      <c r="B44" s="201" t="s">
        <v>98</v>
      </c>
      <c r="C44" s="202"/>
      <c r="D44" s="202"/>
      <c r="E44" s="202"/>
      <c r="F44" s="203"/>
      <c r="G44" s="160">
        <f>SUM(G37:G43)</f>
        <v>0</v>
      </c>
      <c r="H44" s="204" t="str">
        <f>IF(G44&lt;100,"",IF(G44&gt;100,"※100KVAを超えています",""))</f>
        <v/>
      </c>
      <c r="I44" s="168"/>
      <c r="J44" s="168"/>
      <c r="K44" s="168"/>
      <c r="L44" s="168"/>
      <c r="M44" s="169"/>
    </row>
    <row r="45" spans="1:13" ht="19.5" thickTop="1" x14ac:dyDescent="0.4">
      <c r="A45" s="268" t="s">
        <v>598</v>
      </c>
      <c r="B45" s="162"/>
      <c r="C45" s="115" t="s">
        <v>599</v>
      </c>
      <c r="D45" s="166" t="s">
        <v>300</v>
      </c>
      <c r="E45" s="117" t="s">
        <v>76</v>
      </c>
      <c r="F45" s="163" t="s">
        <v>77</v>
      </c>
      <c r="G45" s="119"/>
      <c r="H45" s="120"/>
      <c r="I45" s="121"/>
      <c r="J45" s="121"/>
      <c r="K45" s="121"/>
      <c r="L45" s="121"/>
      <c r="M45" s="122"/>
    </row>
    <row r="46" spans="1:13" x14ac:dyDescent="0.4">
      <c r="A46" s="240"/>
      <c r="B46" s="143"/>
      <c r="C46" s="125" t="s">
        <v>600</v>
      </c>
      <c r="D46" s="126" t="s">
        <v>302</v>
      </c>
      <c r="E46" s="127" t="s">
        <v>76</v>
      </c>
      <c r="F46" s="98"/>
      <c r="G46" s="129"/>
      <c r="H46" s="130"/>
      <c r="I46" s="131"/>
      <c r="J46" s="131"/>
      <c r="K46" s="131"/>
      <c r="L46" s="131"/>
      <c r="M46" s="132"/>
    </row>
    <row r="47" spans="1:13" ht="19.5" thickBot="1" x14ac:dyDescent="0.45">
      <c r="A47" s="240"/>
      <c r="B47" s="143" t="s">
        <v>154</v>
      </c>
      <c r="C47" s="133" t="s">
        <v>601</v>
      </c>
      <c r="D47" s="144" t="s">
        <v>304</v>
      </c>
      <c r="E47" s="134" t="s">
        <v>76</v>
      </c>
      <c r="F47" s="187"/>
      <c r="G47" s="136"/>
      <c r="H47" s="130"/>
      <c r="I47" s="131"/>
      <c r="J47" s="131"/>
      <c r="K47" s="131"/>
      <c r="L47" s="131"/>
      <c r="M47" s="132"/>
    </row>
    <row r="48" spans="1:13" x14ac:dyDescent="0.4">
      <c r="A48" s="240"/>
      <c r="B48" s="143" t="s">
        <v>230</v>
      </c>
      <c r="C48" s="137" t="s">
        <v>602</v>
      </c>
      <c r="D48" s="138" t="s">
        <v>306</v>
      </c>
      <c r="E48" s="139" t="s">
        <v>76</v>
      </c>
      <c r="F48" s="90" t="s">
        <v>77</v>
      </c>
      <c r="G48" s="141"/>
      <c r="H48" s="130"/>
      <c r="I48" s="131"/>
      <c r="J48" s="131"/>
      <c r="K48" s="131"/>
      <c r="L48" s="131"/>
      <c r="M48" s="132"/>
    </row>
    <row r="49" spans="1:13" x14ac:dyDescent="0.4">
      <c r="A49" s="240"/>
      <c r="B49" s="124" t="s">
        <v>233</v>
      </c>
      <c r="C49" s="125" t="s">
        <v>603</v>
      </c>
      <c r="D49" s="126" t="s">
        <v>308</v>
      </c>
      <c r="E49" s="127" t="s">
        <v>76</v>
      </c>
      <c r="F49" s="98"/>
      <c r="G49" s="129"/>
      <c r="H49" s="130"/>
      <c r="I49" s="131"/>
      <c r="J49" s="131"/>
      <c r="K49" s="131"/>
      <c r="L49" s="131"/>
      <c r="M49" s="132"/>
    </row>
    <row r="50" spans="1:13" ht="19.5" thickBot="1" x14ac:dyDescent="0.45">
      <c r="A50" s="240"/>
      <c r="B50" s="143" t="s">
        <v>90</v>
      </c>
      <c r="C50" s="133" t="s">
        <v>604</v>
      </c>
      <c r="D50" s="144" t="s">
        <v>310</v>
      </c>
      <c r="E50" s="134" t="s">
        <v>76</v>
      </c>
      <c r="F50" s="187"/>
      <c r="G50" s="136"/>
      <c r="H50" s="130"/>
      <c r="I50" s="131"/>
      <c r="J50" s="131"/>
      <c r="K50" s="131"/>
      <c r="L50" s="131"/>
      <c r="M50" s="132"/>
    </row>
    <row r="51" spans="1:13" x14ac:dyDescent="0.4">
      <c r="A51" s="240"/>
      <c r="B51" s="143" t="s">
        <v>238</v>
      </c>
      <c r="C51" s="137" t="s">
        <v>605</v>
      </c>
      <c r="D51" s="116" t="s">
        <v>312</v>
      </c>
      <c r="E51" s="139" t="s">
        <v>76</v>
      </c>
      <c r="F51" s="90" t="s">
        <v>77</v>
      </c>
      <c r="G51" s="141"/>
      <c r="H51" s="130"/>
      <c r="I51" s="131"/>
      <c r="J51" s="131"/>
      <c r="K51" s="131"/>
      <c r="L51" s="131"/>
      <c r="M51" s="132"/>
    </row>
    <row r="52" spans="1:13" x14ac:dyDescent="0.4">
      <c r="A52" s="240"/>
      <c r="B52" s="143"/>
      <c r="C52" s="125" t="s">
        <v>606</v>
      </c>
      <c r="D52" s="126" t="s">
        <v>314</v>
      </c>
      <c r="E52" s="127" t="s">
        <v>76</v>
      </c>
      <c r="F52" s="98"/>
      <c r="G52" s="266"/>
      <c r="H52" s="130"/>
      <c r="I52" s="131"/>
      <c r="J52" s="131"/>
      <c r="K52" s="131"/>
      <c r="L52" s="131"/>
      <c r="M52" s="132"/>
    </row>
    <row r="53" spans="1:13" ht="19.5" thickBot="1" x14ac:dyDescent="0.45">
      <c r="A53" s="240"/>
      <c r="B53" s="143"/>
      <c r="C53" s="133" t="s">
        <v>607</v>
      </c>
      <c r="D53" s="144" t="s">
        <v>316</v>
      </c>
      <c r="E53" s="134" t="s">
        <v>76</v>
      </c>
      <c r="F53" s="187"/>
      <c r="G53" s="136"/>
      <c r="H53" s="130"/>
      <c r="I53" s="131"/>
      <c r="J53" s="131"/>
      <c r="K53" s="131"/>
      <c r="L53" s="131"/>
      <c r="M53" s="132"/>
    </row>
    <row r="54" spans="1:13" ht="19.5" thickBot="1" x14ac:dyDescent="0.45">
      <c r="A54" s="240"/>
      <c r="B54" s="146" t="s">
        <v>98</v>
      </c>
      <c r="C54" s="147"/>
      <c r="D54" s="147"/>
      <c r="E54" s="147"/>
      <c r="F54" s="147"/>
      <c r="G54" s="165">
        <f>SUM(G45:G53)</f>
        <v>0</v>
      </c>
      <c r="H54" s="191" t="str">
        <f>IF(G54&lt;100,"",IF(G54&gt;100,"※100KVAを超えています",""))</f>
        <v/>
      </c>
      <c r="I54" s="150"/>
      <c r="J54" s="150"/>
      <c r="K54" s="150"/>
      <c r="L54" s="150"/>
      <c r="M54" s="161"/>
    </row>
    <row r="55" spans="1:13" x14ac:dyDescent="0.4">
      <c r="A55" s="240"/>
      <c r="B55" s="167"/>
      <c r="C55" s="171" t="s">
        <v>608</v>
      </c>
      <c r="D55" s="138" t="s">
        <v>318</v>
      </c>
      <c r="E55" s="172" t="s">
        <v>76</v>
      </c>
      <c r="F55" s="98" t="s">
        <v>77</v>
      </c>
      <c r="G55" s="173"/>
      <c r="H55" s="153"/>
      <c r="I55" s="154"/>
      <c r="J55" s="154"/>
      <c r="K55" s="154"/>
      <c r="L55" s="154"/>
      <c r="M55" s="155"/>
    </row>
    <row r="56" spans="1:13" x14ac:dyDescent="0.4">
      <c r="A56" s="240"/>
      <c r="B56" s="143"/>
      <c r="C56" s="125" t="s">
        <v>609</v>
      </c>
      <c r="D56" s="126" t="s">
        <v>320</v>
      </c>
      <c r="E56" s="127" t="s">
        <v>76</v>
      </c>
      <c r="F56" s="98"/>
      <c r="G56" s="129"/>
      <c r="H56" s="130"/>
      <c r="I56" s="131"/>
      <c r="J56" s="131"/>
      <c r="K56" s="131"/>
      <c r="L56" s="131"/>
      <c r="M56" s="132"/>
    </row>
    <row r="57" spans="1:13" ht="19.5" thickBot="1" x14ac:dyDescent="0.45">
      <c r="A57" s="240"/>
      <c r="B57" s="143" t="s">
        <v>171</v>
      </c>
      <c r="C57" s="133" t="s">
        <v>610</v>
      </c>
      <c r="D57" s="144" t="s">
        <v>322</v>
      </c>
      <c r="E57" s="134" t="s">
        <v>76</v>
      </c>
      <c r="F57" s="187"/>
      <c r="G57" s="136"/>
      <c r="H57" s="130"/>
      <c r="I57" s="131"/>
      <c r="J57" s="131"/>
      <c r="K57" s="131"/>
      <c r="L57" s="131"/>
      <c r="M57" s="132"/>
    </row>
    <row r="58" spans="1:13" x14ac:dyDescent="0.4">
      <c r="A58" s="240"/>
      <c r="B58" s="143" t="s">
        <v>230</v>
      </c>
      <c r="C58" s="137" t="s">
        <v>611</v>
      </c>
      <c r="D58" s="138" t="s">
        <v>324</v>
      </c>
      <c r="E58" s="139" t="s">
        <v>76</v>
      </c>
      <c r="F58" s="90" t="s">
        <v>77</v>
      </c>
      <c r="G58" s="141"/>
      <c r="H58" s="130"/>
      <c r="I58" s="131"/>
      <c r="J58" s="131"/>
      <c r="K58" s="131"/>
      <c r="L58" s="131"/>
      <c r="M58" s="132"/>
    </row>
    <row r="59" spans="1:13" x14ac:dyDescent="0.4">
      <c r="A59" s="240"/>
      <c r="B59" s="124" t="s">
        <v>233</v>
      </c>
      <c r="C59" s="125" t="s">
        <v>612</v>
      </c>
      <c r="D59" s="126" t="s">
        <v>326</v>
      </c>
      <c r="E59" s="127" t="s">
        <v>76</v>
      </c>
      <c r="F59" s="98"/>
      <c r="G59" s="129"/>
      <c r="H59" s="130"/>
      <c r="I59" s="131"/>
      <c r="J59" s="131"/>
      <c r="K59" s="131"/>
      <c r="L59" s="131"/>
      <c r="M59" s="132"/>
    </row>
    <row r="60" spans="1:13" ht="19.5" thickBot="1" x14ac:dyDescent="0.45">
      <c r="A60" s="240"/>
      <c r="B60" s="143" t="s">
        <v>90</v>
      </c>
      <c r="C60" s="133" t="s">
        <v>613</v>
      </c>
      <c r="D60" s="144" t="s">
        <v>328</v>
      </c>
      <c r="E60" s="134" t="s">
        <v>76</v>
      </c>
      <c r="F60" s="187"/>
      <c r="G60" s="136"/>
      <c r="H60" s="130"/>
      <c r="I60" s="131"/>
      <c r="J60" s="131"/>
      <c r="K60" s="131"/>
      <c r="L60" s="131"/>
      <c r="M60" s="132"/>
    </row>
    <row r="61" spans="1:13" x14ac:dyDescent="0.4">
      <c r="A61" s="240"/>
      <c r="B61" s="143" t="s">
        <v>238</v>
      </c>
      <c r="C61" s="137" t="s">
        <v>614</v>
      </c>
      <c r="D61" s="138" t="s">
        <v>330</v>
      </c>
      <c r="E61" s="139" t="s">
        <v>76</v>
      </c>
      <c r="F61" s="90" t="s">
        <v>77</v>
      </c>
      <c r="G61" s="141"/>
      <c r="H61" s="130"/>
      <c r="I61" s="131"/>
      <c r="J61" s="131"/>
      <c r="K61" s="131"/>
      <c r="L61" s="131"/>
      <c r="M61" s="132"/>
    </row>
    <row r="62" spans="1:13" x14ac:dyDescent="0.4">
      <c r="A62" s="240"/>
      <c r="B62" s="143"/>
      <c r="C62" s="125" t="s">
        <v>615</v>
      </c>
      <c r="D62" s="126" t="s">
        <v>332</v>
      </c>
      <c r="E62" s="127" t="s">
        <v>76</v>
      </c>
      <c r="F62" s="98"/>
      <c r="G62" s="266"/>
      <c r="H62" s="130"/>
      <c r="I62" s="131"/>
      <c r="J62" s="131"/>
      <c r="K62" s="131"/>
      <c r="L62" s="131"/>
      <c r="M62" s="132"/>
    </row>
    <row r="63" spans="1:13" ht="19.5" thickBot="1" x14ac:dyDescent="0.45">
      <c r="A63" s="240"/>
      <c r="B63" s="143"/>
      <c r="C63" s="133" t="s">
        <v>616</v>
      </c>
      <c r="D63" s="144" t="s">
        <v>334</v>
      </c>
      <c r="E63" s="134" t="s">
        <v>76</v>
      </c>
      <c r="F63" s="187"/>
      <c r="G63" s="136"/>
      <c r="H63" s="130"/>
      <c r="I63" s="131"/>
      <c r="J63" s="131"/>
      <c r="K63" s="131"/>
      <c r="L63" s="131"/>
      <c r="M63" s="132"/>
    </row>
    <row r="64" spans="1:13" ht="19.5" thickBot="1" x14ac:dyDescent="0.45">
      <c r="A64" s="240"/>
      <c r="B64" s="193" t="s">
        <v>264</v>
      </c>
      <c r="C64" s="194" t="s">
        <v>265</v>
      </c>
      <c r="D64" s="195"/>
      <c r="E64" s="196" t="s">
        <v>266</v>
      </c>
      <c r="F64" s="196"/>
      <c r="G64" s="197"/>
      <c r="H64" s="198"/>
      <c r="I64" s="131"/>
      <c r="J64" s="131"/>
      <c r="K64" s="131"/>
      <c r="L64" s="131"/>
      <c r="M64" s="199"/>
    </row>
    <row r="65" spans="1:13" ht="19.5" thickBot="1" x14ac:dyDescent="0.45">
      <c r="A65" s="267"/>
      <c r="B65" s="158" t="s">
        <v>98</v>
      </c>
      <c r="C65" s="159"/>
      <c r="D65" s="159"/>
      <c r="E65" s="159"/>
      <c r="F65" s="159"/>
      <c r="G65" s="160">
        <f>SUM(G55:G64)</f>
        <v>0</v>
      </c>
      <c r="H65" s="204" t="str">
        <f>IF(G65&lt;100,"",IF(G65&gt;100,"※100KVAを超えています",""))</f>
        <v/>
      </c>
      <c r="I65" s="168"/>
      <c r="J65" s="168"/>
      <c r="K65" s="168"/>
      <c r="L65" s="168"/>
      <c r="M65" s="169"/>
    </row>
    <row r="66" spans="1:13" ht="19.5" thickTop="1" x14ac:dyDescent="0.4">
      <c r="A66" s="265" t="s">
        <v>617</v>
      </c>
      <c r="B66" s="143"/>
      <c r="C66" s="171" t="s">
        <v>618</v>
      </c>
      <c r="D66" s="166" t="s">
        <v>337</v>
      </c>
      <c r="E66" s="172" t="s">
        <v>76</v>
      </c>
      <c r="F66" s="98" t="s">
        <v>77</v>
      </c>
      <c r="G66" s="173"/>
      <c r="H66" s="153"/>
      <c r="I66" s="154"/>
      <c r="J66" s="154"/>
      <c r="K66" s="154"/>
      <c r="L66" s="154"/>
      <c r="M66" s="155"/>
    </row>
    <row r="67" spans="1:13" x14ac:dyDescent="0.4">
      <c r="A67" s="240"/>
      <c r="B67" s="143"/>
      <c r="C67" s="125" t="s">
        <v>619</v>
      </c>
      <c r="D67" s="126" t="s">
        <v>339</v>
      </c>
      <c r="E67" s="127" t="s">
        <v>76</v>
      </c>
      <c r="F67" s="98"/>
      <c r="G67" s="129"/>
      <c r="H67" s="130"/>
      <c r="I67" s="131"/>
      <c r="J67" s="131"/>
      <c r="K67" s="131"/>
      <c r="L67" s="131"/>
      <c r="M67" s="132"/>
    </row>
    <row r="68" spans="1:13" ht="19.5" thickBot="1" x14ac:dyDescent="0.45">
      <c r="A68" s="240"/>
      <c r="B68" s="143" t="s">
        <v>189</v>
      </c>
      <c r="C68" s="133" t="s">
        <v>620</v>
      </c>
      <c r="D68" s="144" t="s">
        <v>341</v>
      </c>
      <c r="E68" s="134" t="s">
        <v>76</v>
      </c>
      <c r="F68" s="187"/>
      <c r="G68" s="136"/>
      <c r="H68" s="130"/>
      <c r="I68" s="131"/>
      <c r="J68" s="131"/>
      <c r="K68" s="131"/>
      <c r="L68" s="131"/>
      <c r="M68" s="132"/>
    </row>
    <row r="69" spans="1:13" x14ac:dyDescent="0.4">
      <c r="A69" s="240"/>
      <c r="B69" s="143" t="s">
        <v>230</v>
      </c>
      <c r="C69" s="137" t="s">
        <v>621</v>
      </c>
      <c r="D69" s="138" t="s">
        <v>343</v>
      </c>
      <c r="E69" s="139" t="s">
        <v>76</v>
      </c>
      <c r="F69" s="90" t="s">
        <v>77</v>
      </c>
      <c r="G69" s="141"/>
      <c r="H69" s="130"/>
      <c r="I69" s="131"/>
      <c r="J69" s="131"/>
      <c r="K69" s="131"/>
      <c r="L69" s="131"/>
      <c r="M69" s="132"/>
    </row>
    <row r="70" spans="1:13" x14ac:dyDescent="0.4">
      <c r="A70" s="240"/>
      <c r="B70" s="124" t="s">
        <v>233</v>
      </c>
      <c r="C70" s="125" t="s">
        <v>622</v>
      </c>
      <c r="D70" s="126" t="s">
        <v>345</v>
      </c>
      <c r="E70" s="127" t="s">
        <v>76</v>
      </c>
      <c r="F70" s="98"/>
      <c r="G70" s="129"/>
      <c r="H70" s="130"/>
      <c r="I70" s="131"/>
      <c r="J70" s="131"/>
      <c r="K70" s="131"/>
      <c r="L70" s="131"/>
      <c r="M70" s="132"/>
    </row>
    <row r="71" spans="1:13" ht="19.5" thickBot="1" x14ac:dyDescent="0.45">
      <c r="A71" s="240"/>
      <c r="B71" s="143" t="s">
        <v>90</v>
      </c>
      <c r="C71" s="133" t="s">
        <v>623</v>
      </c>
      <c r="D71" s="144" t="s">
        <v>347</v>
      </c>
      <c r="E71" s="134" t="s">
        <v>76</v>
      </c>
      <c r="F71" s="187"/>
      <c r="G71" s="136"/>
      <c r="H71" s="130"/>
      <c r="I71" s="131"/>
      <c r="J71" s="131"/>
      <c r="K71" s="131"/>
      <c r="L71" s="131"/>
      <c r="M71" s="132"/>
    </row>
    <row r="72" spans="1:13" x14ac:dyDescent="0.4">
      <c r="A72" s="240"/>
      <c r="B72" s="143" t="s">
        <v>238</v>
      </c>
      <c r="C72" s="171" t="s">
        <v>624</v>
      </c>
      <c r="D72" s="138" t="s">
        <v>349</v>
      </c>
      <c r="E72" s="172" t="s">
        <v>76</v>
      </c>
      <c r="F72" s="98" t="s">
        <v>77</v>
      </c>
      <c r="G72" s="173"/>
      <c r="H72" s="130"/>
      <c r="I72" s="131"/>
      <c r="J72" s="131"/>
      <c r="K72" s="131"/>
      <c r="L72" s="131"/>
      <c r="M72" s="132"/>
    </row>
    <row r="73" spans="1:13" x14ac:dyDescent="0.4">
      <c r="A73" s="240"/>
      <c r="B73" s="124"/>
      <c r="C73" s="125" t="s">
        <v>625</v>
      </c>
      <c r="D73" s="126" t="s">
        <v>351</v>
      </c>
      <c r="E73" s="127" t="s">
        <v>76</v>
      </c>
      <c r="F73" s="98"/>
      <c r="G73" s="266"/>
      <c r="H73" s="130"/>
      <c r="I73" s="131"/>
      <c r="J73" s="131"/>
      <c r="K73" s="131"/>
      <c r="L73" s="131"/>
      <c r="M73" s="132"/>
    </row>
    <row r="74" spans="1:13" ht="19.5" thickBot="1" x14ac:dyDescent="0.45">
      <c r="A74" s="240"/>
      <c r="B74" s="124"/>
      <c r="C74" s="133" t="s">
        <v>626</v>
      </c>
      <c r="D74" s="144" t="s">
        <v>353</v>
      </c>
      <c r="E74" s="134" t="s">
        <v>76</v>
      </c>
      <c r="F74" s="187"/>
      <c r="G74" s="136"/>
      <c r="H74" s="130"/>
      <c r="I74" s="131"/>
      <c r="J74" s="131"/>
      <c r="K74" s="131"/>
      <c r="L74" s="131"/>
      <c r="M74" s="132"/>
    </row>
    <row r="75" spans="1:13" ht="19.5" thickBot="1" x14ac:dyDescent="0.45">
      <c r="A75" s="240"/>
      <c r="B75" s="146" t="s">
        <v>98</v>
      </c>
      <c r="C75" s="147"/>
      <c r="D75" s="147"/>
      <c r="E75" s="147"/>
      <c r="F75" s="147"/>
      <c r="G75" s="165">
        <f>SUM(G66:G74)</f>
        <v>0</v>
      </c>
      <c r="H75" s="191" t="str">
        <f>IF(G75&lt;100,"",IF(G75&gt;100,"※100KVAを超えています",""))</f>
        <v/>
      </c>
      <c r="I75" s="150"/>
      <c r="J75" s="150"/>
      <c r="K75" s="150"/>
      <c r="L75" s="150"/>
      <c r="M75" s="161"/>
    </row>
    <row r="76" spans="1:13" x14ac:dyDescent="0.4">
      <c r="A76" s="240"/>
      <c r="B76" s="143"/>
      <c r="C76" s="137" t="s">
        <v>627</v>
      </c>
      <c r="D76" s="138" t="s">
        <v>355</v>
      </c>
      <c r="E76" s="139" t="s">
        <v>76</v>
      </c>
      <c r="F76" s="90" t="s">
        <v>77</v>
      </c>
      <c r="G76" s="141"/>
      <c r="H76" s="130"/>
      <c r="I76" s="131"/>
      <c r="J76" s="131"/>
      <c r="K76" s="131"/>
      <c r="L76" s="131"/>
      <c r="M76" s="132"/>
    </row>
    <row r="77" spans="1:13" x14ac:dyDescent="0.4">
      <c r="A77" s="240"/>
      <c r="B77" s="143" t="s">
        <v>206</v>
      </c>
      <c r="C77" s="125" t="s">
        <v>628</v>
      </c>
      <c r="D77" s="126" t="s">
        <v>357</v>
      </c>
      <c r="E77" s="127" t="s">
        <v>76</v>
      </c>
      <c r="F77" s="98"/>
      <c r="G77" s="129"/>
      <c r="H77" s="130"/>
      <c r="I77" s="131"/>
      <c r="J77" s="131"/>
      <c r="K77" s="131"/>
      <c r="L77" s="131"/>
      <c r="M77" s="132"/>
    </row>
    <row r="78" spans="1:13" ht="19.5" thickBot="1" x14ac:dyDescent="0.45">
      <c r="A78" s="240"/>
      <c r="B78" s="143" t="s">
        <v>230</v>
      </c>
      <c r="C78" s="133" t="s">
        <v>629</v>
      </c>
      <c r="D78" s="144" t="s">
        <v>359</v>
      </c>
      <c r="E78" s="134" t="s">
        <v>76</v>
      </c>
      <c r="F78" s="187"/>
      <c r="G78" s="136"/>
      <c r="H78" s="130"/>
      <c r="I78" s="131"/>
      <c r="J78" s="131"/>
      <c r="K78" s="131"/>
      <c r="L78" s="131"/>
      <c r="M78" s="132"/>
    </row>
    <row r="79" spans="1:13" x14ac:dyDescent="0.4">
      <c r="A79" s="240"/>
      <c r="B79" s="124" t="s">
        <v>233</v>
      </c>
      <c r="C79" s="137" t="s">
        <v>630</v>
      </c>
      <c r="D79" s="138" t="s">
        <v>361</v>
      </c>
      <c r="E79" s="139" t="s">
        <v>76</v>
      </c>
      <c r="F79" s="90" t="s">
        <v>77</v>
      </c>
      <c r="G79" s="141"/>
      <c r="H79" s="130"/>
      <c r="I79" s="131"/>
      <c r="J79" s="131"/>
      <c r="K79" s="131"/>
      <c r="L79" s="131"/>
      <c r="M79" s="132"/>
    </row>
    <row r="80" spans="1:13" x14ac:dyDescent="0.4">
      <c r="A80" s="240"/>
      <c r="B80" s="143" t="s">
        <v>90</v>
      </c>
      <c r="C80" s="125" t="s">
        <v>631</v>
      </c>
      <c r="D80" s="126" t="s">
        <v>363</v>
      </c>
      <c r="E80" s="127" t="s">
        <v>76</v>
      </c>
      <c r="F80" s="98"/>
      <c r="G80" s="129"/>
      <c r="H80" s="130"/>
      <c r="I80" s="131"/>
      <c r="J80" s="131"/>
      <c r="K80" s="131"/>
      <c r="L80" s="131"/>
      <c r="M80" s="132"/>
    </row>
    <row r="81" spans="1:13" ht="19.5" thickBot="1" x14ac:dyDescent="0.45">
      <c r="A81" s="240"/>
      <c r="B81" s="143" t="s">
        <v>238</v>
      </c>
      <c r="C81" s="133" t="s">
        <v>632</v>
      </c>
      <c r="D81" s="144" t="s">
        <v>365</v>
      </c>
      <c r="E81" s="134" t="s">
        <v>76</v>
      </c>
      <c r="F81" s="187"/>
      <c r="G81" s="136"/>
      <c r="H81" s="130"/>
      <c r="I81" s="131"/>
      <c r="J81" s="131"/>
      <c r="K81" s="131"/>
      <c r="L81" s="131"/>
      <c r="M81" s="132"/>
    </row>
    <row r="82" spans="1:13" ht="19.5" thickBot="1" x14ac:dyDescent="0.45">
      <c r="A82" s="240"/>
      <c r="B82" s="193" t="s">
        <v>264</v>
      </c>
      <c r="C82" s="194" t="s">
        <v>265</v>
      </c>
      <c r="D82" s="195"/>
      <c r="E82" s="196" t="s">
        <v>266</v>
      </c>
      <c r="F82" s="196"/>
      <c r="G82" s="197"/>
      <c r="H82" s="198"/>
      <c r="I82" s="131"/>
      <c r="J82" s="131"/>
      <c r="K82" s="131"/>
      <c r="L82" s="131"/>
      <c r="M82" s="199"/>
    </row>
    <row r="83" spans="1:13" ht="19.5" thickBot="1" x14ac:dyDescent="0.45">
      <c r="A83" s="269"/>
      <c r="B83" s="146" t="s">
        <v>98</v>
      </c>
      <c r="C83" s="147"/>
      <c r="D83" s="147"/>
      <c r="E83" s="147"/>
      <c r="F83" s="147"/>
      <c r="G83" s="165">
        <f>SUM(G76:G82)</f>
        <v>0</v>
      </c>
      <c r="H83" s="175" t="str">
        <f>IF(G83&lt;100,"",IF(G83&gt;100,"※100KVAを超えています",""))</f>
        <v/>
      </c>
      <c r="I83" s="176"/>
      <c r="J83" s="176"/>
      <c r="K83" s="176"/>
      <c r="L83" s="176"/>
      <c r="M83" s="177"/>
    </row>
    <row r="85" spans="1:13" x14ac:dyDescent="0.4">
      <c r="C85" s="178"/>
      <c r="D85" s="178"/>
      <c r="F85" s="179" t="s">
        <v>221</v>
      </c>
      <c r="G85" s="180">
        <f>G15+G26+G36+G44+G54+G65+G75+G83</f>
        <v>0</v>
      </c>
    </row>
  </sheetData>
  <mergeCells count="59">
    <mergeCell ref="F79:F81"/>
    <mergeCell ref="C82:D82"/>
    <mergeCell ref="B83:F83"/>
    <mergeCell ref="H83:M83"/>
    <mergeCell ref="J1:M1"/>
    <mergeCell ref="C64:D64"/>
    <mergeCell ref="B65:F65"/>
    <mergeCell ref="H65:M65"/>
    <mergeCell ref="A66:A83"/>
    <mergeCell ref="F66:F68"/>
    <mergeCell ref="F69:F71"/>
    <mergeCell ref="F72:F74"/>
    <mergeCell ref="B75:F75"/>
    <mergeCell ref="H75:M75"/>
    <mergeCell ref="F76:F78"/>
    <mergeCell ref="H44:M44"/>
    <mergeCell ref="A45:A65"/>
    <mergeCell ref="F45:F47"/>
    <mergeCell ref="F48:F50"/>
    <mergeCell ref="F51:F53"/>
    <mergeCell ref="B54:F54"/>
    <mergeCell ref="H54:M54"/>
    <mergeCell ref="F55:F57"/>
    <mergeCell ref="F58:F60"/>
    <mergeCell ref="F61:F63"/>
    <mergeCell ref="A27:A44"/>
    <mergeCell ref="F27:F29"/>
    <mergeCell ref="F30:F32"/>
    <mergeCell ref="F33:F35"/>
    <mergeCell ref="B36:F36"/>
    <mergeCell ref="H36:M36"/>
    <mergeCell ref="F37:F39"/>
    <mergeCell ref="F40:F42"/>
    <mergeCell ref="C43:D43"/>
    <mergeCell ref="B44:F44"/>
    <mergeCell ref="F16:F18"/>
    <mergeCell ref="F19:F21"/>
    <mergeCell ref="F22:F24"/>
    <mergeCell ref="C25:D25"/>
    <mergeCell ref="B26:F26"/>
    <mergeCell ref="H26:M26"/>
    <mergeCell ref="G3:G5"/>
    <mergeCell ref="H3:M3"/>
    <mergeCell ref="H4:J4"/>
    <mergeCell ref="K4:M4"/>
    <mergeCell ref="A6:A26"/>
    <mergeCell ref="F6:F8"/>
    <mergeCell ref="F9:F11"/>
    <mergeCell ref="F12:F14"/>
    <mergeCell ref="B15:F15"/>
    <mergeCell ref="H15:M15"/>
    <mergeCell ref="A1:B1"/>
    <mergeCell ref="E1:F1"/>
    <mergeCell ref="A3:A5"/>
    <mergeCell ref="B3:B5"/>
    <mergeCell ref="C3:C5"/>
    <mergeCell ref="D3:D5"/>
    <mergeCell ref="E3:E5"/>
    <mergeCell ref="F3:F5"/>
  </mergeCells>
  <phoneticPr fontId="3"/>
  <conditionalFormatting sqref="G15 G26 G36 G44 G54 G65 G75 G83">
    <cfRule type="cellIs" dxfId="15" priority="1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D6C2-AAFC-4ECE-9775-F191F63975FE}">
  <sheetPr>
    <pageSetUpPr fitToPage="1"/>
  </sheetPr>
  <dimension ref="A1:M81"/>
  <sheetViews>
    <sheetView view="pageBreakPreview" topLeftCell="A12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84" customWidth="1"/>
    <col min="2" max="3" width="12.5" style="83" customWidth="1"/>
    <col min="4" max="5" width="10" style="83" customWidth="1"/>
    <col min="6" max="7" width="10" style="84" customWidth="1"/>
    <col min="8" max="13" width="8.375" style="84" customWidth="1"/>
    <col min="14" max="16384" width="8.625" style="87"/>
  </cols>
  <sheetData>
    <row r="1" spans="1:13" ht="25.5" x14ac:dyDescent="0.4">
      <c r="A1" s="257" t="s">
        <v>633</v>
      </c>
      <c r="B1" s="257"/>
      <c r="C1" s="83" t="s">
        <v>909</v>
      </c>
      <c r="D1" s="182"/>
      <c r="E1" s="258"/>
      <c r="F1" s="258"/>
      <c r="I1" s="86" t="s">
        <v>56</v>
      </c>
      <c r="J1" s="283">
        <f>③電気工事!Q8</f>
        <v>0</v>
      </c>
      <c r="K1" s="283"/>
      <c r="L1" s="283"/>
      <c r="M1" s="283"/>
    </row>
    <row r="2" spans="1:13" ht="19.5" thickBot="1" x14ac:dyDescent="0.45"/>
    <row r="3" spans="1:13" x14ac:dyDescent="0.4">
      <c r="A3" s="89" t="s">
        <v>57</v>
      </c>
      <c r="B3" s="90" t="s">
        <v>58</v>
      </c>
      <c r="C3" s="91" t="s">
        <v>59</v>
      </c>
      <c r="D3" s="92" t="s">
        <v>60</v>
      </c>
      <c r="E3" s="91" t="s">
        <v>61</v>
      </c>
      <c r="F3" s="91" t="s">
        <v>62</v>
      </c>
      <c r="G3" s="93" t="s">
        <v>63</v>
      </c>
      <c r="H3" s="94" t="s">
        <v>64</v>
      </c>
      <c r="I3" s="95"/>
      <c r="J3" s="95"/>
      <c r="K3" s="95"/>
      <c r="L3" s="95"/>
      <c r="M3" s="96"/>
    </row>
    <row r="4" spans="1:13" x14ac:dyDescent="0.4">
      <c r="A4" s="97"/>
      <c r="B4" s="98"/>
      <c r="C4" s="99"/>
      <c r="D4" s="99"/>
      <c r="E4" s="99"/>
      <c r="F4" s="99"/>
      <c r="G4" s="100"/>
      <c r="H4" s="101" t="s">
        <v>65</v>
      </c>
      <c r="I4" s="101"/>
      <c r="J4" s="102"/>
      <c r="K4" s="103" t="s">
        <v>66</v>
      </c>
      <c r="L4" s="101"/>
      <c r="M4" s="104"/>
    </row>
    <row r="5" spans="1:13" ht="19.5" thickBot="1" x14ac:dyDescent="0.45">
      <c r="A5" s="105"/>
      <c r="B5" s="106"/>
      <c r="C5" s="107"/>
      <c r="D5" s="108"/>
      <c r="E5" s="107"/>
      <c r="F5" s="107"/>
      <c r="G5" s="109"/>
      <c r="H5" s="110" t="s">
        <v>67</v>
      </c>
      <c r="I5" s="111" t="s">
        <v>68</v>
      </c>
      <c r="J5" s="111" t="s">
        <v>69</v>
      </c>
      <c r="K5" s="111" t="s">
        <v>70</v>
      </c>
      <c r="L5" s="111" t="s">
        <v>71</v>
      </c>
      <c r="M5" s="112" t="s">
        <v>72</v>
      </c>
    </row>
    <row r="6" spans="1:13" ht="19.5" thickTop="1" x14ac:dyDescent="0.4">
      <c r="A6" s="270" t="s">
        <v>634</v>
      </c>
      <c r="B6" s="143"/>
      <c r="C6" s="171" t="s">
        <v>635</v>
      </c>
      <c r="D6" s="116" t="s">
        <v>370</v>
      </c>
      <c r="E6" s="172" t="s">
        <v>76</v>
      </c>
      <c r="F6" s="98" t="s">
        <v>77</v>
      </c>
      <c r="G6" s="173"/>
      <c r="H6" s="153"/>
      <c r="I6" s="154"/>
      <c r="J6" s="154"/>
      <c r="K6" s="154"/>
      <c r="L6" s="154"/>
      <c r="M6" s="155"/>
    </row>
    <row r="7" spans="1:13" x14ac:dyDescent="0.4">
      <c r="A7" s="229"/>
      <c r="B7" s="143"/>
      <c r="C7" s="125" t="s">
        <v>636</v>
      </c>
      <c r="D7" s="126" t="s">
        <v>483</v>
      </c>
      <c r="E7" s="127" t="s">
        <v>76</v>
      </c>
      <c r="F7" s="98"/>
      <c r="G7" s="129"/>
      <c r="H7" s="130"/>
      <c r="I7" s="131"/>
      <c r="J7" s="131"/>
      <c r="K7" s="131"/>
      <c r="L7" s="131"/>
      <c r="M7" s="132"/>
    </row>
    <row r="8" spans="1:13" ht="19.5" thickBot="1" x14ac:dyDescent="0.45">
      <c r="A8" s="229"/>
      <c r="B8" s="124" t="s">
        <v>78</v>
      </c>
      <c r="C8" s="133" t="s">
        <v>637</v>
      </c>
      <c r="D8" s="144" t="s">
        <v>485</v>
      </c>
      <c r="E8" s="134" t="s">
        <v>76</v>
      </c>
      <c r="F8" s="187"/>
      <c r="G8" s="136"/>
      <c r="H8" s="130"/>
      <c r="I8" s="131"/>
      <c r="J8" s="131"/>
      <c r="K8" s="131"/>
      <c r="L8" s="131"/>
      <c r="M8" s="132"/>
    </row>
    <row r="9" spans="1:13" x14ac:dyDescent="0.4">
      <c r="A9" s="229"/>
      <c r="B9" s="124" t="s">
        <v>81</v>
      </c>
      <c r="C9" s="137" t="s">
        <v>638</v>
      </c>
      <c r="D9" s="138" t="s">
        <v>375</v>
      </c>
      <c r="E9" s="139" t="s">
        <v>76</v>
      </c>
      <c r="F9" s="90" t="s">
        <v>77</v>
      </c>
      <c r="G9" s="141"/>
      <c r="H9" s="130"/>
      <c r="I9" s="131"/>
      <c r="J9" s="131"/>
      <c r="K9" s="131"/>
      <c r="L9" s="131"/>
      <c r="M9" s="132"/>
    </row>
    <row r="10" spans="1:13" x14ac:dyDescent="0.4">
      <c r="A10" s="229"/>
      <c r="B10" s="124" t="s">
        <v>84</v>
      </c>
      <c r="C10" s="125" t="s">
        <v>639</v>
      </c>
      <c r="D10" s="126" t="s">
        <v>488</v>
      </c>
      <c r="E10" s="127" t="s">
        <v>76</v>
      </c>
      <c r="F10" s="98"/>
      <c r="G10" s="129"/>
      <c r="H10" s="130"/>
      <c r="I10" s="131"/>
      <c r="J10" s="131"/>
      <c r="K10" s="131"/>
      <c r="L10" s="131"/>
      <c r="M10" s="132"/>
    </row>
    <row r="11" spans="1:13" ht="19.5" thickBot="1" x14ac:dyDescent="0.45">
      <c r="A11" s="229"/>
      <c r="B11" s="124" t="s">
        <v>87</v>
      </c>
      <c r="C11" s="133" t="s">
        <v>640</v>
      </c>
      <c r="D11" s="144" t="s">
        <v>490</v>
      </c>
      <c r="E11" s="134" t="s">
        <v>76</v>
      </c>
      <c r="F11" s="187"/>
      <c r="G11" s="136"/>
      <c r="H11" s="130"/>
      <c r="I11" s="131"/>
      <c r="J11" s="131"/>
      <c r="K11" s="131"/>
      <c r="L11" s="131"/>
      <c r="M11" s="132"/>
    </row>
    <row r="12" spans="1:13" x14ac:dyDescent="0.4">
      <c r="A12" s="229"/>
      <c r="B12" s="124" t="s">
        <v>90</v>
      </c>
      <c r="C12" s="137" t="s">
        <v>641</v>
      </c>
      <c r="D12" s="138" t="s">
        <v>377</v>
      </c>
      <c r="E12" s="139" t="s">
        <v>76</v>
      </c>
      <c r="F12" s="90" t="s">
        <v>77</v>
      </c>
      <c r="G12" s="141"/>
      <c r="H12" s="130"/>
      <c r="I12" s="131"/>
      <c r="J12" s="131"/>
      <c r="K12" s="131"/>
      <c r="L12" s="131"/>
      <c r="M12" s="132"/>
    </row>
    <row r="13" spans="1:13" x14ac:dyDescent="0.4">
      <c r="A13" s="229"/>
      <c r="B13" s="124" t="s">
        <v>93</v>
      </c>
      <c r="C13" s="125" t="s">
        <v>642</v>
      </c>
      <c r="D13" s="126" t="s">
        <v>493</v>
      </c>
      <c r="E13" s="127" t="s">
        <v>76</v>
      </c>
      <c r="F13" s="98"/>
      <c r="G13" s="266"/>
      <c r="H13" s="130"/>
      <c r="I13" s="131"/>
      <c r="J13" s="131"/>
      <c r="K13" s="131"/>
      <c r="L13" s="131"/>
      <c r="M13" s="132"/>
    </row>
    <row r="14" spans="1:13" ht="19.5" thickBot="1" x14ac:dyDescent="0.45">
      <c r="A14" s="229"/>
      <c r="B14" s="143"/>
      <c r="C14" s="133" t="s">
        <v>643</v>
      </c>
      <c r="D14" s="144" t="s">
        <v>495</v>
      </c>
      <c r="E14" s="134" t="s">
        <v>76</v>
      </c>
      <c r="F14" s="187"/>
      <c r="G14" s="136"/>
      <c r="H14" s="130"/>
      <c r="I14" s="131"/>
      <c r="J14" s="131"/>
      <c r="K14" s="131"/>
      <c r="L14" s="131"/>
      <c r="M14" s="132"/>
    </row>
    <row r="15" spans="1:13" ht="19.5" thickBot="1" x14ac:dyDescent="0.45">
      <c r="A15" s="229"/>
      <c r="B15" s="146" t="s">
        <v>98</v>
      </c>
      <c r="C15" s="147"/>
      <c r="D15" s="147"/>
      <c r="E15" s="147"/>
      <c r="F15" s="147"/>
      <c r="G15" s="165">
        <f>SUM(G6:G14)</f>
        <v>0</v>
      </c>
      <c r="H15" s="191" t="str">
        <f>IF(G15&lt;93.7,"",IF(G15&gt;93.7,"※93.7ＫＶＡを超えています",""))</f>
        <v/>
      </c>
      <c r="I15" s="150"/>
      <c r="J15" s="150"/>
      <c r="K15" s="150"/>
      <c r="L15" s="150"/>
      <c r="M15" s="161"/>
    </row>
    <row r="16" spans="1:13" x14ac:dyDescent="0.4">
      <c r="A16" s="229"/>
      <c r="B16" s="143"/>
      <c r="C16" s="171" t="s">
        <v>644</v>
      </c>
      <c r="D16" s="138" t="s">
        <v>123</v>
      </c>
      <c r="E16" s="172" t="s">
        <v>76</v>
      </c>
      <c r="F16" s="98" t="s">
        <v>77</v>
      </c>
      <c r="G16" s="173"/>
      <c r="H16" s="153"/>
      <c r="I16" s="154"/>
      <c r="J16" s="154"/>
      <c r="K16" s="154"/>
      <c r="L16" s="154"/>
      <c r="M16" s="155"/>
    </row>
    <row r="17" spans="1:13" x14ac:dyDescent="0.4">
      <c r="A17" s="229"/>
      <c r="B17" s="143"/>
      <c r="C17" s="125" t="s">
        <v>645</v>
      </c>
      <c r="D17" s="126" t="s">
        <v>125</v>
      </c>
      <c r="E17" s="127" t="s">
        <v>76</v>
      </c>
      <c r="F17" s="98"/>
      <c r="G17" s="129"/>
      <c r="H17" s="130"/>
      <c r="I17" s="131"/>
      <c r="J17" s="131"/>
      <c r="K17" s="131"/>
      <c r="L17" s="131"/>
      <c r="M17" s="132"/>
    </row>
    <row r="18" spans="1:13" ht="19.5" thickBot="1" x14ac:dyDescent="0.45">
      <c r="A18" s="229"/>
      <c r="B18" s="124" t="s">
        <v>101</v>
      </c>
      <c r="C18" s="133" t="s">
        <v>646</v>
      </c>
      <c r="D18" s="144" t="s">
        <v>86</v>
      </c>
      <c r="E18" s="134" t="s">
        <v>76</v>
      </c>
      <c r="F18" s="187"/>
      <c r="G18" s="136"/>
      <c r="H18" s="130"/>
      <c r="I18" s="131"/>
      <c r="J18" s="131"/>
      <c r="K18" s="131"/>
      <c r="L18" s="131"/>
      <c r="M18" s="132"/>
    </row>
    <row r="19" spans="1:13" x14ac:dyDescent="0.4">
      <c r="A19" s="229"/>
      <c r="B19" s="124" t="s">
        <v>81</v>
      </c>
      <c r="C19" s="137" t="s">
        <v>647</v>
      </c>
      <c r="D19" s="138" t="s">
        <v>131</v>
      </c>
      <c r="E19" s="139" t="s">
        <v>76</v>
      </c>
      <c r="F19" s="90" t="s">
        <v>77</v>
      </c>
      <c r="G19" s="141"/>
      <c r="H19" s="130"/>
      <c r="I19" s="131"/>
      <c r="J19" s="131"/>
      <c r="K19" s="131"/>
      <c r="L19" s="131"/>
      <c r="M19" s="132"/>
    </row>
    <row r="20" spans="1:13" x14ac:dyDescent="0.4">
      <c r="A20" s="229"/>
      <c r="B20" s="124" t="s">
        <v>84</v>
      </c>
      <c r="C20" s="125" t="s">
        <v>648</v>
      </c>
      <c r="D20" s="126" t="s">
        <v>133</v>
      </c>
      <c r="E20" s="127" t="s">
        <v>76</v>
      </c>
      <c r="F20" s="98"/>
      <c r="G20" s="129"/>
      <c r="H20" s="130"/>
      <c r="I20" s="131"/>
      <c r="J20" s="131"/>
      <c r="K20" s="131"/>
      <c r="L20" s="131"/>
      <c r="M20" s="132"/>
    </row>
    <row r="21" spans="1:13" ht="19.5" thickBot="1" x14ac:dyDescent="0.45">
      <c r="A21" s="229"/>
      <c r="B21" s="124" t="s">
        <v>87</v>
      </c>
      <c r="C21" s="133" t="s">
        <v>649</v>
      </c>
      <c r="D21" s="144" t="s">
        <v>97</v>
      </c>
      <c r="E21" s="134" t="s">
        <v>76</v>
      </c>
      <c r="F21" s="187"/>
      <c r="G21" s="136"/>
      <c r="H21" s="130"/>
      <c r="I21" s="131"/>
      <c r="J21" s="131"/>
      <c r="K21" s="131"/>
      <c r="L21" s="131"/>
      <c r="M21" s="132"/>
    </row>
    <row r="22" spans="1:13" x14ac:dyDescent="0.4">
      <c r="A22" s="229"/>
      <c r="B22" s="124" t="s">
        <v>90</v>
      </c>
      <c r="C22" s="137" t="s">
        <v>650</v>
      </c>
      <c r="D22" s="138" t="s">
        <v>140</v>
      </c>
      <c r="E22" s="139" t="s">
        <v>76</v>
      </c>
      <c r="F22" s="90" t="s">
        <v>77</v>
      </c>
      <c r="G22" s="141"/>
      <c r="H22" s="130"/>
      <c r="I22" s="131"/>
      <c r="J22" s="131"/>
      <c r="K22" s="131"/>
      <c r="L22" s="131"/>
      <c r="M22" s="132"/>
    </row>
    <row r="23" spans="1:13" x14ac:dyDescent="0.4">
      <c r="A23" s="229"/>
      <c r="B23" s="124" t="s">
        <v>93</v>
      </c>
      <c r="C23" s="125" t="s">
        <v>651</v>
      </c>
      <c r="D23" s="126" t="s">
        <v>142</v>
      </c>
      <c r="E23" s="127" t="s">
        <v>76</v>
      </c>
      <c r="F23" s="98"/>
      <c r="G23" s="266"/>
      <c r="H23" s="130"/>
      <c r="I23" s="131"/>
      <c r="J23" s="131"/>
      <c r="K23" s="131"/>
      <c r="L23" s="131"/>
      <c r="M23" s="132"/>
    </row>
    <row r="24" spans="1:13" ht="19.5" thickBot="1" x14ac:dyDescent="0.45">
      <c r="A24" s="229"/>
      <c r="B24" s="143"/>
      <c r="C24" s="133" t="s">
        <v>652</v>
      </c>
      <c r="D24" s="144" t="s">
        <v>107</v>
      </c>
      <c r="E24" s="134" t="s">
        <v>76</v>
      </c>
      <c r="F24" s="187"/>
      <c r="G24" s="136"/>
      <c r="H24" s="130"/>
      <c r="I24" s="131"/>
      <c r="J24" s="131"/>
      <c r="K24" s="131"/>
      <c r="L24" s="131"/>
      <c r="M24" s="132"/>
    </row>
    <row r="25" spans="1:13" ht="19.5" thickBot="1" x14ac:dyDescent="0.45">
      <c r="A25" s="271"/>
      <c r="B25" s="158" t="s">
        <v>98</v>
      </c>
      <c r="C25" s="159"/>
      <c r="D25" s="159"/>
      <c r="E25" s="159"/>
      <c r="F25" s="159"/>
      <c r="G25" s="160">
        <f>SUM(G16:G24)</f>
        <v>0</v>
      </c>
      <c r="H25" s="204" t="str">
        <f>IF(G25&lt;93.7,"",IF(G25&gt;93.7,"※93.7ＫＶＡを超えています",""))</f>
        <v/>
      </c>
      <c r="I25" s="168"/>
      <c r="J25" s="168"/>
      <c r="K25" s="168"/>
      <c r="L25" s="168"/>
      <c r="M25" s="169"/>
    </row>
    <row r="26" spans="1:13" ht="19.5" thickTop="1" x14ac:dyDescent="0.4">
      <c r="A26" s="272" t="s">
        <v>653</v>
      </c>
      <c r="B26" s="162"/>
      <c r="C26" s="115" t="s">
        <v>654</v>
      </c>
      <c r="D26" s="166" t="s">
        <v>193</v>
      </c>
      <c r="E26" s="117" t="s">
        <v>76</v>
      </c>
      <c r="F26" s="163" t="s">
        <v>77</v>
      </c>
      <c r="G26" s="119"/>
      <c r="H26" s="120"/>
      <c r="I26" s="121"/>
      <c r="J26" s="121"/>
      <c r="K26" s="121"/>
      <c r="L26" s="121"/>
      <c r="M26" s="122"/>
    </row>
    <row r="27" spans="1:13" x14ac:dyDescent="0.4">
      <c r="A27" s="229"/>
      <c r="B27" s="143"/>
      <c r="C27" s="125" t="s">
        <v>655</v>
      </c>
      <c r="D27" s="126" t="s">
        <v>195</v>
      </c>
      <c r="E27" s="127" t="s">
        <v>76</v>
      </c>
      <c r="F27" s="98"/>
      <c r="G27" s="129"/>
      <c r="H27" s="130"/>
      <c r="I27" s="131"/>
      <c r="J27" s="131"/>
      <c r="K27" s="131"/>
      <c r="L27" s="131"/>
      <c r="M27" s="132"/>
    </row>
    <row r="28" spans="1:13" ht="19.5" thickBot="1" x14ac:dyDescent="0.45">
      <c r="A28" s="229"/>
      <c r="B28" s="124" t="s">
        <v>119</v>
      </c>
      <c r="C28" s="133" t="s">
        <v>656</v>
      </c>
      <c r="D28" s="144" t="s">
        <v>160</v>
      </c>
      <c r="E28" s="134" t="s">
        <v>76</v>
      </c>
      <c r="F28" s="187"/>
      <c r="G28" s="136"/>
      <c r="H28" s="130"/>
      <c r="I28" s="131"/>
      <c r="J28" s="131"/>
      <c r="K28" s="131"/>
      <c r="L28" s="131"/>
      <c r="M28" s="132"/>
    </row>
    <row r="29" spans="1:13" x14ac:dyDescent="0.4">
      <c r="A29" s="229"/>
      <c r="B29" s="124" t="s">
        <v>81</v>
      </c>
      <c r="C29" s="137" t="s">
        <v>657</v>
      </c>
      <c r="D29" s="138" t="s">
        <v>201</v>
      </c>
      <c r="E29" s="139" t="s">
        <v>76</v>
      </c>
      <c r="F29" s="90" t="s">
        <v>77</v>
      </c>
      <c r="G29" s="141"/>
      <c r="H29" s="130"/>
      <c r="I29" s="131"/>
      <c r="J29" s="131"/>
      <c r="K29" s="131"/>
      <c r="L29" s="131"/>
      <c r="M29" s="132"/>
    </row>
    <row r="30" spans="1:13" x14ac:dyDescent="0.4">
      <c r="A30" s="229"/>
      <c r="B30" s="124" t="s">
        <v>84</v>
      </c>
      <c r="C30" s="125" t="s">
        <v>658</v>
      </c>
      <c r="D30" s="126" t="s">
        <v>203</v>
      </c>
      <c r="E30" s="127" t="s">
        <v>76</v>
      </c>
      <c r="F30" s="98"/>
      <c r="G30" s="129"/>
      <c r="H30" s="130"/>
      <c r="I30" s="131"/>
      <c r="J30" s="131"/>
      <c r="K30" s="131"/>
      <c r="L30" s="131"/>
      <c r="M30" s="132"/>
    </row>
    <row r="31" spans="1:13" ht="19.5" thickBot="1" x14ac:dyDescent="0.45">
      <c r="A31" s="229"/>
      <c r="B31" s="124" t="s">
        <v>87</v>
      </c>
      <c r="C31" s="133" t="s">
        <v>659</v>
      </c>
      <c r="D31" s="144" t="s">
        <v>168</v>
      </c>
      <c r="E31" s="134" t="s">
        <v>76</v>
      </c>
      <c r="F31" s="187"/>
      <c r="G31" s="136"/>
      <c r="H31" s="130"/>
      <c r="I31" s="131"/>
      <c r="J31" s="131"/>
      <c r="K31" s="131"/>
      <c r="L31" s="131"/>
      <c r="M31" s="132"/>
    </row>
    <row r="32" spans="1:13" x14ac:dyDescent="0.4">
      <c r="A32" s="229"/>
      <c r="B32" s="124" t="s">
        <v>90</v>
      </c>
      <c r="C32" s="171" t="s">
        <v>660</v>
      </c>
      <c r="D32" s="116" t="s">
        <v>210</v>
      </c>
      <c r="E32" s="172" t="s">
        <v>76</v>
      </c>
      <c r="F32" s="98" t="s">
        <v>77</v>
      </c>
      <c r="G32" s="173"/>
      <c r="H32" s="130"/>
      <c r="I32" s="131"/>
      <c r="J32" s="131"/>
      <c r="K32" s="131"/>
      <c r="L32" s="131"/>
      <c r="M32" s="132"/>
    </row>
    <row r="33" spans="1:13" x14ac:dyDescent="0.4">
      <c r="A33" s="229"/>
      <c r="B33" s="124" t="s">
        <v>93</v>
      </c>
      <c r="C33" s="125" t="s">
        <v>661</v>
      </c>
      <c r="D33" s="126" t="s">
        <v>212</v>
      </c>
      <c r="E33" s="127" t="s">
        <v>76</v>
      </c>
      <c r="F33" s="98"/>
      <c r="G33" s="129"/>
      <c r="H33" s="130"/>
      <c r="I33" s="131"/>
      <c r="J33" s="131"/>
      <c r="K33" s="131"/>
      <c r="L33" s="131"/>
      <c r="M33" s="132"/>
    </row>
    <row r="34" spans="1:13" ht="19.5" thickBot="1" x14ac:dyDescent="0.45">
      <c r="A34" s="229"/>
      <c r="B34" s="124"/>
      <c r="C34" s="133" t="s">
        <v>662</v>
      </c>
      <c r="D34" s="144" t="s">
        <v>177</v>
      </c>
      <c r="E34" s="134" t="s">
        <v>76</v>
      </c>
      <c r="F34" s="187"/>
      <c r="G34" s="136"/>
      <c r="H34" s="130"/>
      <c r="I34" s="131"/>
      <c r="J34" s="131"/>
      <c r="K34" s="131"/>
      <c r="L34" s="131"/>
      <c r="M34" s="132"/>
    </row>
    <row r="35" spans="1:13" ht="19.5" thickBot="1" x14ac:dyDescent="0.45">
      <c r="A35" s="229"/>
      <c r="B35" s="146" t="s">
        <v>98</v>
      </c>
      <c r="C35" s="147"/>
      <c r="D35" s="147"/>
      <c r="E35" s="147"/>
      <c r="F35" s="147"/>
      <c r="G35" s="165">
        <f>SUM(G26:G34)</f>
        <v>0</v>
      </c>
      <c r="H35" s="191" t="str">
        <f>IF(G35&lt;93.7,"",IF(G35&gt;93.7,"※93.7ＫＶＡを超えています",""))</f>
        <v/>
      </c>
      <c r="I35" s="150"/>
      <c r="J35" s="150"/>
      <c r="K35" s="150"/>
      <c r="L35" s="150"/>
      <c r="M35" s="161"/>
    </row>
    <row r="36" spans="1:13" x14ac:dyDescent="0.4">
      <c r="A36" s="240"/>
      <c r="B36" s="124" t="s">
        <v>136</v>
      </c>
      <c r="C36" s="137" t="s">
        <v>663</v>
      </c>
      <c r="D36" s="138" t="s">
        <v>218</v>
      </c>
      <c r="E36" s="139" t="s">
        <v>76</v>
      </c>
      <c r="F36" s="90" t="s">
        <v>77</v>
      </c>
      <c r="G36" s="141"/>
      <c r="H36" s="130"/>
      <c r="I36" s="131"/>
      <c r="J36" s="131"/>
      <c r="K36" s="131"/>
      <c r="L36" s="131"/>
      <c r="M36" s="132"/>
    </row>
    <row r="37" spans="1:13" x14ac:dyDescent="0.4">
      <c r="A37" s="240"/>
      <c r="B37" s="124" t="s">
        <v>81</v>
      </c>
      <c r="C37" s="125" t="s">
        <v>664</v>
      </c>
      <c r="D37" s="126" t="s">
        <v>220</v>
      </c>
      <c r="E37" s="127" t="s">
        <v>76</v>
      </c>
      <c r="F37" s="98"/>
      <c r="G37" s="129"/>
      <c r="H37" s="130"/>
      <c r="I37" s="131"/>
      <c r="J37" s="131"/>
      <c r="K37" s="131"/>
      <c r="L37" s="131"/>
      <c r="M37" s="132"/>
    </row>
    <row r="38" spans="1:13" ht="19.5" thickBot="1" x14ac:dyDescent="0.45">
      <c r="A38" s="240"/>
      <c r="B38" s="124" t="s">
        <v>84</v>
      </c>
      <c r="C38" s="133" t="s">
        <v>665</v>
      </c>
      <c r="D38" s="144" t="s">
        <v>185</v>
      </c>
      <c r="E38" s="134" t="s">
        <v>76</v>
      </c>
      <c r="F38" s="187"/>
      <c r="G38" s="136"/>
      <c r="H38" s="130"/>
      <c r="I38" s="131"/>
      <c r="J38" s="131"/>
      <c r="K38" s="131"/>
      <c r="L38" s="131"/>
      <c r="M38" s="132"/>
    </row>
    <row r="39" spans="1:13" x14ac:dyDescent="0.4">
      <c r="A39" s="240"/>
      <c r="B39" s="124" t="s">
        <v>87</v>
      </c>
      <c r="C39" s="137" t="s">
        <v>666</v>
      </c>
      <c r="D39" s="138" t="s">
        <v>148</v>
      </c>
      <c r="E39" s="139" t="s">
        <v>76</v>
      </c>
      <c r="F39" s="90" t="s">
        <v>77</v>
      </c>
      <c r="G39" s="141"/>
      <c r="H39" s="130"/>
      <c r="I39" s="131"/>
      <c r="J39" s="131"/>
      <c r="K39" s="131"/>
      <c r="L39" s="131"/>
      <c r="M39" s="132"/>
    </row>
    <row r="40" spans="1:13" x14ac:dyDescent="0.4">
      <c r="A40" s="240"/>
      <c r="B40" s="124" t="s">
        <v>90</v>
      </c>
      <c r="C40" s="125" t="s">
        <v>667</v>
      </c>
      <c r="D40" s="126" t="s">
        <v>150</v>
      </c>
      <c r="E40" s="127" t="s">
        <v>76</v>
      </c>
      <c r="F40" s="98"/>
      <c r="G40" s="266"/>
      <c r="H40" s="130"/>
      <c r="I40" s="131"/>
      <c r="J40" s="131"/>
      <c r="K40" s="131"/>
      <c r="L40" s="131"/>
      <c r="M40" s="132"/>
    </row>
    <row r="41" spans="1:13" ht="19.5" thickBot="1" x14ac:dyDescent="0.45">
      <c r="A41" s="240"/>
      <c r="B41" s="124" t="s">
        <v>93</v>
      </c>
      <c r="C41" s="133" t="s">
        <v>668</v>
      </c>
      <c r="D41" s="144" t="s">
        <v>115</v>
      </c>
      <c r="E41" s="134" t="s">
        <v>76</v>
      </c>
      <c r="F41" s="187"/>
      <c r="G41" s="136"/>
      <c r="H41" s="130"/>
      <c r="I41" s="131"/>
      <c r="J41" s="131"/>
      <c r="K41" s="131"/>
      <c r="L41" s="131"/>
      <c r="M41" s="132"/>
    </row>
    <row r="42" spans="1:13" ht="19.5" thickBot="1" x14ac:dyDescent="0.45">
      <c r="A42" s="267"/>
      <c r="B42" s="158" t="s">
        <v>98</v>
      </c>
      <c r="C42" s="159"/>
      <c r="D42" s="159"/>
      <c r="E42" s="159"/>
      <c r="F42" s="159"/>
      <c r="G42" s="160">
        <f>SUM(G36:G41)</f>
        <v>0</v>
      </c>
      <c r="H42" s="204" t="str">
        <f>IF(G42&lt;93.7,"",IF(G42&gt;93.7,"※93.7ＫＶＡを超えています",""))</f>
        <v/>
      </c>
      <c r="I42" s="168"/>
      <c r="J42" s="168"/>
      <c r="K42" s="168"/>
      <c r="L42" s="168"/>
      <c r="M42" s="169"/>
    </row>
    <row r="43" spans="1:13" ht="19.5" thickTop="1" x14ac:dyDescent="0.4">
      <c r="A43" s="272" t="s">
        <v>669</v>
      </c>
      <c r="B43" s="143"/>
      <c r="C43" s="171" t="s">
        <v>670</v>
      </c>
      <c r="D43" s="166" t="s">
        <v>392</v>
      </c>
      <c r="E43" s="172" t="s">
        <v>76</v>
      </c>
      <c r="F43" s="98" t="s">
        <v>77</v>
      </c>
      <c r="G43" s="173"/>
      <c r="H43" s="120"/>
      <c r="I43" s="121"/>
      <c r="J43" s="121"/>
      <c r="K43" s="121"/>
      <c r="L43" s="121"/>
      <c r="M43" s="122"/>
    </row>
    <row r="44" spans="1:13" x14ac:dyDescent="0.4">
      <c r="A44" s="229"/>
      <c r="B44" s="143"/>
      <c r="C44" s="125" t="s">
        <v>671</v>
      </c>
      <c r="D44" s="126" t="s">
        <v>524</v>
      </c>
      <c r="E44" s="127" t="s">
        <v>76</v>
      </c>
      <c r="F44" s="98"/>
      <c r="G44" s="129"/>
      <c r="H44" s="130"/>
      <c r="I44" s="131"/>
      <c r="J44" s="131"/>
      <c r="K44" s="131"/>
      <c r="L44" s="131"/>
      <c r="M44" s="132"/>
    </row>
    <row r="45" spans="1:13" ht="19.5" thickBot="1" x14ac:dyDescent="0.45">
      <c r="A45" s="229"/>
      <c r="B45" s="124" t="s">
        <v>154</v>
      </c>
      <c r="C45" s="133" t="s">
        <v>672</v>
      </c>
      <c r="D45" s="144" t="s">
        <v>526</v>
      </c>
      <c r="E45" s="134" t="s">
        <v>76</v>
      </c>
      <c r="F45" s="187"/>
      <c r="G45" s="136"/>
      <c r="H45" s="130"/>
      <c r="I45" s="131"/>
      <c r="J45" s="131"/>
      <c r="K45" s="131"/>
      <c r="L45" s="131"/>
      <c r="M45" s="132"/>
    </row>
    <row r="46" spans="1:13" x14ac:dyDescent="0.4">
      <c r="A46" s="229"/>
      <c r="B46" s="124" t="s">
        <v>81</v>
      </c>
      <c r="C46" s="137" t="s">
        <v>673</v>
      </c>
      <c r="D46" s="138" t="s">
        <v>395</v>
      </c>
      <c r="E46" s="139" t="s">
        <v>76</v>
      </c>
      <c r="F46" s="90" t="s">
        <v>77</v>
      </c>
      <c r="G46" s="141"/>
      <c r="H46" s="130"/>
      <c r="I46" s="131"/>
      <c r="J46" s="131"/>
      <c r="K46" s="131"/>
      <c r="L46" s="131"/>
      <c r="M46" s="132"/>
    </row>
    <row r="47" spans="1:13" x14ac:dyDescent="0.4">
      <c r="A47" s="229"/>
      <c r="B47" s="124" t="s">
        <v>84</v>
      </c>
      <c r="C47" s="125" t="s">
        <v>674</v>
      </c>
      <c r="D47" s="126" t="s">
        <v>529</v>
      </c>
      <c r="E47" s="127" t="s">
        <v>76</v>
      </c>
      <c r="F47" s="98"/>
      <c r="G47" s="129"/>
      <c r="H47" s="130"/>
      <c r="I47" s="131"/>
      <c r="J47" s="131"/>
      <c r="K47" s="131"/>
      <c r="L47" s="131"/>
      <c r="M47" s="132"/>
    </row>
    <row r="48" spans="1:13" ht="19.5" thickBot="1" x14ac:dyDescent="0.45">
      <c r="A48" s="229"/>
      <c r="B48" s="124" t="s">
        <v>87</v>
      </c>
      <c r="C48" s="133" t="s">
        <v>675</v>
      </c>
      <c r="D48" s="144" t="s">
        <v>531</v>
      </c>
      <c r="E48" s="134" t="s">
        <v>76</v>
      </c>
      <c r="F48" s="187"/>
      <c r="G48" s="136"/>
      <c r="H48" s="130"/>
      <c r="I48" s="131"/>
      <c r="J48" s="131"/>
      <c r="K48" s="131"/>
      <c r="L48" s="131"/>
      <c r="M48" s="132"/>
    </row>
    <row r="49" spans="1:13" x14ac:dyDescent="0.4">
      <c r="A49" s="229"/>
      <c r="B49" s="124" t="s">
        <v>90</v>
      </c>
      <c r="C49" s="137" t="s">
        <v>676</v>
      </c>
      <c r="D49" s="116" t="s">
        <v>397</v>
      </c>
      <c r="E49" s="139" t="s">
        <v>76</v>
      </c>
      <c r="F49" s="90" t="s">
        <v>77</v>
      </c>
      <c r="G49" s="141"/>
      <c r="H49" s="130"/>
      <c r="I49" s="131"/>
      <c r="J49" s="131"/>
      <c r="K49" s="131"/>
      <c r="L49" s="131"/>
      <c r="M49" s="132"/>
    </row>
    <row r="50" spans="1:13" x14ac:dyDescent="0.4">
      <c r="A50" s="229"/>
      <c r="B50" s="124" t="s">
        <v>93</v>
      </c>
      <c r="C50" s="125" t="s">
        <v>677</v>
      </c>
      <c r="D50" s="126" t="s">
        <v>534</v>
      </c>
      <c r="E50" s="127" t="s">
        <v>76</v>
      </c>
      <c r="F50" s="98"/>
      <c r="G50" s="266"/>
      <c r="H50" s="130"/>
      <c r="I50" s="131"/>
      <c r="J50" s="131"/>
      <c r="K50" s="131"/>
      <c r="L50" s="131"/>
      <c r="M50" s="132"/>
    </row>
    <row r="51" spans="1:13" ht="19.5" thickBot="1" x14ac:dyDescent="0.45">
      <c r="A51" s="229"/>
      <c r="B51" s="143"/>
      <c r="C51" s="133" t="s">
        <v>678</v>
      </c>
      <c r="D51" s="144" t="s">
        <v>536</v>
      </c>
      <c r="E51" s="134" t="s">
        <v>76</v>
      </c>
      <c r="F51" s="187"/>
      <c r="G51" s="136"/>
      <c r="H51" s="130"/>
      <c r="I51" s="131"/>
      <c r="J51" s="131"/>
      <c r="K51" s="131"/>
      <c r="L51" s="131"/>
      <c r="M51" s="132"/>
    </row>
    <row r="52" spans="1:13" ht="19.5" thickBot="1" x14ac:dyDescent="0.45">
      <c r="A52" s="229"/>
      <c r="B52" s="146" t="s">
        <v>98</v>
      </c>
      <c r="C52" s="147"/>
      <c r="D52" s="147"/>
      <c r="E52" s="147"/>
      <c r="F52" s="147"/>
      <c r="G52" s="165">
        <f>SUM(G43:G51)</f>
        <v>0</v>
      </c>
      <c r="H52" s="191" t="str">
        <f>IF(G52&lt;93.7,"",IF(G52&gt;93.7,"※93.7ＫＶＡを超えています",""))</f>
        <v/>
      </c>
      <c r="I52" s="150"/>
      <c r="J52" s="150"/>
      <c r="K52" s="150"/>
      <c r="L52" s="150"/>
      <c r="M52" s="161"/>
    </row>
    <row r="53" spans="1:13" x14ac:dyDescent="0.4">
      <c r="A53" s="229"/>
      <c r="B53" s="167"/>
      <c r="C53" s="137" t="s">
        <v>679</v>
      </c>
      <c r="D53" s="138" t="s">
        <v>75</v>
      </c>
      <c r="E53" s="139" t="s">
        <v>76</v>
      </c>
      <c r="F53" s="90" t="s">
        <v>77</v>
      </c>
      <c r="G53" s="141"/>
      <c r="H53" s="153"/>
      <c r="I53" s="154"/>
      <c r="J53" s="154"/>
      <c r="K53" s="154"/>
      <c r="L53" s="154"/>
      <c r="M53" s="155"/>
    </row>
    <row r="54" spans="1:13" x14ac:dyDescent="0.4">
      <c r="A54" s="229"/>
      <c r="B54" s="143"/>
      <c r="C54" s="125" t="s">
        <v>680</v>
      </c>
      <c r="D54" s="126" t="s">
        <v>80</v>
      </c>
      <c r="E54" s="127" t="s">
        <v>76</v>
      </c>
      <c r="F54" s="98"/>
      <c r="G54" s="129"/>
      <c r="H54" s="130"/>
      <c r="I54" s="131"/>
      <c r="J54" s="131"/>
      <c r="K54" s="131"/>
      <c r="L54" s="131"/>
      <c r="M54" s="132"/>
    </row>
    <row r="55" spans="1:13" ht="19.5" thickBot="1" x14ac:dyDescent="0.45">
      <c r="A55" s="229"/>
      <c r="B55" s="124" t="s">
        <v>171</v>
      </c>
      <c r="C55" s="133" t="s">
        <v>681</v>
      </c>
      <c r="D55" s="144" t="s">
        <v>83</v>
      </c>
      <c r="E55" s="134" t="s">
        <v>76</v>
      </c>
      <c r="F55" s="187"/>
      <c r="G55" s="136"/>
      <c r="H55" s="130"/>
      <c r="I55" s="131"/>
      <c r="J55" s="131"/>
      <c r="K55" s="131"/>
      <c r="L55" s="131"/>
      <c r="M55" s="132"/>
    </row>
    <row r="56" spans="1:13" x14ac:dyDescent="0.4">
      <c r="A56" s="229"/>
      <c r="B56" s="124" t="s">
        <v>81</v>
      </c>
      <c r="C56" s="137" t="s">
        <v>682</v>
      </c>
      <c r="D56" s="138" t="s">
        <v>89</v>
      </c>
      <c r="E56" s="139" t="s">
        <v>76</v>
      </c>
      <c r="F56" s="90" t="s">
        <v>77</v>
      </c>
      <c r="G56" s="141"/>
      <c r="H56" s="130"/>
      <c r="I56" s="131"/>
      <c r="J56" s="131"/>
      <c r="K56" s="131"/>
      <c r="L56" s="131"/>
      <c r="M56" s="132"/>
    </row>
    <row r="57" spans="1:13" x14ac:dyDescent="0.4">
      <c r="A57" s="229"/>
      <c r="B57" s="124" t="s">
        <v>84</v>
      </c>
      <c r="C57" s="125" t="s">
        <v>683</v>
      </c>
      <c r="D57" s="126" t="s">
        <v>92</v>
      </c>
      <c r="E57" s="127" t="s">
        <v>76</v>
      </c>
      <c r="F57" s="98"/>
      <c r="G57" s="129"/>
      <c r="H57" s="130"/>
      <c r="I57" s="131"/>
      <c r="J57" s="131"/>
      <c r="K57" s="131"/>
      <c r="L57" s="131"/>
      <c r="M57" s="132"/>
    </row>
    <row r="58" spans="1:13" ht="19.5" thickBot="1" x14ac:dyDescent="0.45">
      <c r="A58" s="229"/>
      <c r="B58" s="124" t="s">
        <v>87</v>
      </c>
      <c r="C58" s="133" t="s">
        <v>684</v>
      </c>
      <c r="D58" s="144" t="s">
        <v>95</v>
      </c>
      <c r="E58" s="134" t="s">
        <v>76</v>
      </c>
      <c r="F58" s="187"/>
      <c r="G58" s="136"/>
      <c r="H58" s="130"/>
      <c r="I58" s="131"/>
      <c r="J58" s="131"/>
      <c r="K58" s="131"/>
      <c r="L58" s="131"/>
      <c r="M58" s="132"/>
    </row>
    <row r="59" spans="1:13" x14ac:dyDescent="0.4">
      <c r="A59" s="229"/>
      <c r="B59" s="124" t="s">
        <v>90</v>
      </c>
      <c r="C59" s="137" t="s">
        <v>685</v>
      </c>
      <c r="D59" s="138" t="s">
        <v>100</v>
      </c>
      <c r="E59" s="139" t="s">
        <v>76</v>
      </c>
      <c r="F59" s="90" t="s">
        <v>77</v>
      </c>
      <c r="G59" s="141"/>
      <c r="H59" s="130"/>
      <c r="I59" s="131"/>
      <c r="J59" s="131"/>
      <c r="K59" s="131"/>
      <c r="L59" s="131"/>
      <c r="M59" s="132"/>
    </row>
    <row r="60" spans="1:13" x14ac:dyDescent="0.4">
      <c r="A60" s="229"/>
      <c r="B60" s="124" t="s">
        <v>93</v>
      </c>
      <c r="C60" s="125" t="s">
        <v>686</v>
      </c>
      <c r="D60" s="126" t="s">
        <v>103</v>
      </c>
      <c r="E60" s="127" t="s">
        <v>76</v>
      </c>
      <c r="F60" s="98"/>
      <c r="G60" s="266"/>
      <c r="H60" s="130"/>
      <c r="I60" s="131"/>
      <c r="J60" s="131"/>
      <c r="K60" s="131"/>
      <c r="L60" s="131"/>
      <c r="M60" s="132"/>
    </row>
    <row r="61" spans="1:13" ht="19.5" thickBot="1" x14ac:dyDescent="0.45">
      <c r="A61" s="229"/>
      <c r="B61" s="143"/>
      <c r="C61" s="133" t="s">
        <v>687</v>
      </c>
      <c r="D61" s="144" t="s">
        <v>105</v>
      </c>
      <c r="E61" s="134" t="s">
        <v>76</v>
      </c>
      <c r="F61" s="187"/>
      <c r="G61" s="136"/>
      <c r="H61" s="130"/>
      <c r="I61" s="131"/>
      <c r="J61" s="131"/>
      <c r="K61" s="131"/>
      <c r="L61" s="131"/>
      <c r="M61" s="132"/>
    </row>
    <row r="62" spans="1:13" ht="19.5" thickBot="1" x14ac:dyDescent="0.45">
      <c r="A62" s="271"/>
      <c r="B62" s="158" t="s">
        <v>98</v>
      </c>
      <c r="C62" s="159"/>
      <c r="D62" s="159"/>
      <c r="E62" s="159"/>
      <c r="F62" s="159"/>
      <c r="G62" s="160">
        <f>SUM(G53:G61)</f>
        <v>0</v>
      </c>
      <c r="H62" s="204" t="str">
        <f>IF(G62&lt;93.7,"",IF(G62&gt;93.7,"※93.7ＫＶＡを超えています",""))</f>
        <v/>
      </c>
      <c r="I62" s="168"/>
      <c r="J62" s="168"/>
      <c r="K62" s="168"/>
      <c r="L62" s="168"/>
      <c r="M62" s="169"/>
    </row>
    <row r="63" spans="1:13" ht="19.5" thickTop="1" x14ac:dyDescent="0.4">
      <c r="A63" s="270" t="s">
        <v>688</v>
      </c>
      <c r="B63" s="143"/>
      <c r="C63" s="171" t="s">
        <v>689</v>
      </c>
      <c r="D63" s="166" t="s">
        <v>153</v>
      </c>
      <c r="E63" s="172" t="s">
        <v>76</v>
      </c>
      <c r="F63" s="98" t="s">
        <v>77</v>
      </c>
      <c r="G63" s="155"/>
      <c r="H63" s="153"/>
      <c r="I63" s="154"/>
      <c r="J63" s="154"/>
      <c r="K63" s="154"/>
      <c r="L63" s="154"/>
      <c r="M63" s="155"/>
    </row>
    <row r="64" spans="1:13" x14ac:dyDescent="0.4">
      <c r="A64" s="229"/>
      <c r="B64" s="143"/>
      <c r="C64" s="125" t="s">
        <v>690</v>
      </c>
      <c r="D64" s="126" t="s">
        <v>156</v>
      </c>
      <c r="E64" s="127" t="s">
        <v>76</v>
      </c>
      <c r="F64" s="98"/>
      <c r="G64" s="132"/>
      <c r="H64" s="130"/>
      <c r="I64" s="131"/>
      <c r="J64" s="131"/>
      <c r="K64" s="131"/>
      <c r="L64" s="131"/>
      <c r="M64" s="132"/>
    </row>
    <row r="65" spans="1:13" ht="19.5" thickBot="1" x14ac:dyDescent="0.45">
      <c r="A65" s="229"/>
      <c r="B65" s="124" t="s">
        <v>189</v>
      </c>
      <c r="C65" s="133" t="s">
        <v>691</v>
      </c>
      <c r="D65" s="144" t="s">
        <v>158</v>
      </c>
      <c r="E65" s="134" t="s">
        <v>76</v>
      </c>
      <c r="F65" s="187"/>
      <c r="G65" s="274"/>
      <c r="H65" s="130"/>
      <c r="I65" s="131"/>
      <c r="J65" s="131"/>
      <c r="K65" s="131"/>
      <c r="L65" s="131"/>
      <c r="M65" s="132"/>
    </row>
    <row r="66" spans="1:13" x14ac:dyDescent="0.4">
      <c r="A66" s="229"/>
      <c r="B66" s="124" t="s">
        <v>81</v>
      </c>
      <c r="C66" s="137" t="s">
        <v>692</v>
      </c>
      <c r="D66" s="138" t="s">
        <v>162</v>
      </c>
      <c r="E66" s="139" t="s">
        <v>76</v>
      </c>
      <c r="F66" s="90" t="s">
        <v>77</v>
      </c>
      <c r="G66" s="275"/>
      <c r="H66" s="130"/>
      <c r="I66" s="131"/>
      <c r="J66" s="131"/>
      <c r="K66" s="131"/>
      <c r="L66" s="131"/>
      <c r="M66" s="132"/>
    </row>
    <row r="67" spans="1:13" x14ac:dyDescent="0.4">
      <c r="A67" s="229"/>
      <c r="B67" s="124" t="s">
        <v>84</v>
      </c>
      <c r="C67" s="125" t="s">
        <v>693</v>
      </c>
      <c r="D67" s="126" t="s">
        <v>164</v>
      </c>
      <c r="E67" s="127" t="s">
        <v>76</v>
      </c>
      <c r="F67" s="98"/>
      <c r="G67" s="132"/>
      <c r="H67" s="130"/>
      <c r="I67" s="131"/>
      <c r="J67" s="131"/>
      <c r="K67" s="131"/>
      <c r="L67" s="131"/>
      <c r="M67" s="132"/>
    </row>
    <row r="68" spans="1:13" ht="19.5" thickBot="1" x14ac:dyDescent="0.45">
      <c r="A68" s="229"/>
      <c r="B68" s="124" t="s">
        <v>87</v>
      </c>
      <c r="C68" s="133" t="s">
        <v>694</v>
      </c>
      <c r="D68" s="144" t="s">
        <v>166</v>
      </c>
      <c r="E68" s="134" t="s">
        <v>76</v>
      </c>
      <c r="F68" s="187"/>
      <c r="G68" s="274"/>
      <c r="H68" s="130"/>
      <c r="I68" s="131"/>
      <c r="J68" s="131"/>
      <c r="K68" s="131"/>
      <c r="L68" s="131"/>
      <c r="M68" s="132"/>
    </row>
    <row r="69" spans="1:13" x14ac:dyDescent="0.4">
      <c r="A69" s="229"/>
      <c r="B69" s="124" t="s">
        <v>90</v>
      </c>
      <c r="C69" s="137" t="s">
        <v>695</v>
      </c>
      <c r="D69" s="138" t="s">
        <v>170</v>
      </c>
      <c r="E69" s="139" t="s">
        <v>76</v>
      </c>
      <c r="F69" s="90" t="s">
        <v>77</v>
      </c>
      <c r="G69" s="275"/>
      <c r="H69" s="130"/>
      <c r="I69" s="131"/>
      <c r="J69" s="131"/>
      <c r="K69" s="131"/>
      <c r="L69" s="131"/>
      <c r="M69" s="132"/>
    </row>
    <row r="70" spans="1:13" x14ac:dyDescent="0.4">
      <c r="A70" s="229"/>
      <c r="B70" s="124" t="s">
        <v>93</v>
      </c>
      <c r="C70" s="125" t="s">
        <v>696</v>
      </c>
      <c r="D70" s="126" t="s">
        <v>173</v>
      </c>
      <c r="E70" s="127" t="s">
        <v>76</v>
      </c>
      <c r="F70" s="98"/>
      <c r="G70" s="132"/>
      <c r="H70" s="130"/>
      <c r="I70" s="131"/>
      <c r="J70" s="131"/>
      <c r="K70" s="131"/>
      <c r="L70" s="131"/>
      <c r="M70" s="132"/>
    </row>
    <row r="71" spans="1:13" ht="19.5" thickBot="1" x14ac:dyDescent="0.45">
      <c r="A71" s="229"/>
      <c r="B71" s="124"/>
      <c r="C71" s="133" t="s">
        <v>697</v>
      </c>
      <c r="D71" s="144" t="s">
        <v>175</v>
      </c>
      <c r="E71" s="134" t="s">
        <v>76</v>
      </c>
      <c r="F71" s="187"/>
      <c r="G71" s="274"/>
      <c r="H71" s="130"/>
      <c r="I71" s="131"/>
      <c r="J71" s="131"/>
      <c r="K71" s="131"/>
      <c r="L71" s="131"/>
      <c r="M71" s="132"/>
    </row>
    <row r="72" spans="1:13" ht="19.5" thickBot="1" x14ac:dyDescent="0.45">
      <c r="A72" s="229"/>
      <c r="B72" s="146" t="s">
        <v>98</v>
      </c>
      <c r="C72" s="147"/>
      <c r="D72" s="147"/>
      <c r="E72" s="147"/>
      <c r="F72" s="147"/>
      <c r="G72" s="276">
        <f>SUM(G63:G71)</f>
        <v>0</v>
      </c>
      <c r="H72" s="191" t="str">
        <f>IF(G72&lt;93.7,"",IF(G72&gt;93.7,"※93.7ＫＶＡを超えています",""))</f>
        <v/>
      </c>
      <c r="I72" s="150"/>
      <c r="J72" s="150"/>
      <c r="K72" s="150"/>
      <c r="L72" s="150"/>
      <c r="M72" s="161"/>
    </row>
    <row r="73" spans="1:13" x14ac:dyDescent="0.4">
      <c r="A73" s="229"/>
      <c r="B73" s="124" t="s">
        <v>206</v>
      </c>
      <c r="C73" s="137" t="s">
        <v>698</v>
      </c>
      <c r="D73" s="138" t="s">
        <v>179</v>
      </c>
      <c r="E73" s="139" t="s">
        <v>76</v>
      </c>
      <c r="F73" s="90" t="s">
        <v>77</v>
      </c>
      <c r="G73" s="275"/>
      <c r="H73" s="130"/>
      <c r="I73" s="131"/>
      <c r="J73" s="131"/>
      <c r="K73" s="131"/>
      <c r="L73" s="131"/>
      <c r="M73" s="132"/>
    </row>
    <row r="74" spans="1:13" x14ac:dyDescent="0.4">
      <c r="A74" s="229"/>
      <c r="B74" s="124" t="s">
        <v>81</v>
      </c>
      <c r="C74" s="125" t="s">
        <v>699</v>
      </c>
      <c r="D74" s="126" t="s">
        <v>181</v>
      </c>
      <c r="E74" s="127" t="s">
        <v>76</v>
      </c>
      <c r="F74" s="98"/>
      <c r="G74" s="132"/>
      <c r="H74" s="130"/>
      <c r="I74" s="131"/>
      <c r="J74" s="131"/>
      <c r="K74" s="131"/>
      <c r="L74" s="131"/>
      <c r="M74" s="132"/>
    </row>
    <row r="75" spans="1:13" ht="19.5" thickBot="1" x14ac:dyDescent="0.45">
      <c r="A75" s="229"/>
      <c r="B75" s="124" t="s">
        <v>84</v>
      </c>
      <c r="C75" s="133" t="s">
        <v>700</v>
      </c>
      <c r="D75" s="144" t="s">
        <v>183</v>
      </c>
      <c r="E75" s="134" t="s">
        <v>76</v>
      </c>
      <c r="F75" s="187"/>
      <c r="G75" s="274"/>
      <c r="H75" s="130"/>
      <c r="I75" s="131"/>
      <c r="J75" s="131"/>
      <c r="K75" s="131"/>
      <c r="L75" s="131"/>
      <c r="M75" s="132"/>
    </row>
    <row r="76" spans="1:13" x14ac:dyDescent="0.4">
      <c r="A76" s="229"/>
      <c r="B76" s="124" t="s">
        <v>87</v>
      </c>
      <c r="C76" s="137" t="s">
        <v>701</v>
      </c>
      <c r="D76" s="138" t="s">
        <v>109</v>
      </c>
      <c r="E76" s="139" t="s">
        <v>76</v>
      </c>
      <c r="F76" s="90" t="s">
        <v>77</v>
      </c>
      <c r="G76" s="275"/>
      <c r="H76" s="130"/>
      <c r="I76" s="131"/>
      <c r="J76" s="131"/>
      <c r="K76" s="131"/>
      <c r="L76" s="131"/>
      <c r="M76" s="132"/>
    </row>
    <row r="77" spans="1:13" x14ac:dyDescent="0.4">
      <c r="A77" s="229"/>
      <c r="B77" s="124" t="s">
        <v>90</v>
      </c>
      <c r="C77" s="125" t="s">
        <v>702</v>
      </c>
      <c r="D77" s="126" t="s">
        <v>111</v>
      </c>
      <c r="E77" s="127" t="s">
        <v>76</v>
      </c>
      <c r="F77" s="98"/>
      <c r="G77" s="250"/>
      <c r="H77" s="130"/>
      <c r="I77" s="131"/>
      <c r="J77" s="131"/>
      <c r="K77" s="131"/>
      <c r="L77" s="131"/>
      <c r="M77" s="132"/>
    </row>
    <row r="78" spans="1:13" ht="19.5" thickBot="1" x14ac:dyDescent="0.45">
      <c r="A78" s="229"/>
      <c r="B78" s="124" t="s">
        <v>93</v>
      </c>
      <c r="C78" s="133" t="s">
        <v>703</v>
      </c>
      <c r="D78" s="144" t="s">
        <v>113</v>
      </c>
      <c r="E78" s="134" t="s">
        <v>76</v>
      </c>
      <c r="F78" s="187"/>
      <c r="G78" s="274"/>
      <c r="H78" s="130"/>
      <c r="I78" s="131"/>
      <c r="J78" s="131"/>
      <c r="K78" s="131"/>
      <c r="L78" s="131"/>
      <c r="M78" s="132"/>
    </row>
    <row r="79" spans="1:13" ht="19.5" thickBot="1" x14ac:dyDescent="0.45">
      <c r="A79" s="252"/>
      <c r="B79" s="146" t="s">
        <v>98</v>
      </c>
      <c r="C79" s="147"/>
      <c r="D79" s="147"/>
      <c r="E79" s="147"/>
      <c r="F79" s="147"/>
      <c r="G79" s="276">
        <f>SUM(G73:G78)</f>
        <v>0</v>
      </c>
      <c r="H79" s="175" t="str">
        <f>IF(G79&lt;93.7,"",IF(G79&gt;93.7,"※93.7ＫＶＡを超えています",""))</f>
        <v/>
      </c>
      <c r="I79" s="176"/>
      <c r="J79" s="176"/>
      <c r="K79" s="176"/>
      <c r="L79" s="176"/>
      <c r="M79" s="177"/>
    </row>
    <row r="81" spans="3:7" x14ac:dyDescent="0.4">
      <c r="C81" s="178"/>
      <c r="D81" s="178"/>
      <c r="F81" s="179" t="s">
        <v>221</v>
      </c>
      <c r="G81" s="180">
        <f>G15+G25+G35+G42+G52+G62+G72+G79</f>
        <v>0</v>
      </c>
    </row>
  </sheetData>
  <mergeCells count="55">
    <mergeCell ref="J1:M1"/>
    <mergeCell ref="A63:A79"/>
    <mergeCell ref="F63:F65"/>
    <mergeCell ref="F66:F68"/>
    <mergeCell ref="F69:F71"/>
    <mergeCell ref="B72:F72"/>
    <mergeCell ref="H72:M72"/>
    <mergeCell ref="F73:F75"/>
    <mergeCell ref="F76:F78"/>
    <mergeCell ref="B79:F79"/>
    <mergeCell ref="H79:M79"/>
    <mergeCell ref="H52:M52"/>
    <mergeCell ref="F53:F55"/>
    <mergeCell ref="F56:F58"/>
    <mergeCell ref="F59:F61"/>
    <mergeCell ref="B62:F62"/>
    <mergeCell ref="H62:M62"/>
    <mergeCell ref="H35:M35"/>
    <mergeCell ref="F36:F38"/>
    <mergeCell ref="F39:F41"/>
    <mergeCell ref="B42:F42"/>
    <mergeCell ref="H42:M42"/>
    <mergeCell ref="A43:A62"/>
    <mergeCell ref="F43:F45"/>
    <mergeCell ref="F46:F48"/>
    <mergeCell ref="F49:F51"/>
    <mergeCell ref="B52:F52"/>
    <mergeCell ref="F16:F18"/>
    <mergeCell ref="F19:F21"/>
    <mergeCell ref="F22:F24"/>
    <mergeCell ref="B25:F25"/>
    <mergeCell ref="H25:M25"/>
    <mergeCell ref="A26:A42"/>
    <mergeCell ref="F26:F28"/>
    <mergeCell ref="F29:F31"/>
    <mergeCell ref="F32:F34"/>
    <mergeCell ref="B35:F35"/>
    <mergeCell ref="G3:G5"/>
    <mergeCell ref="H3:M3"/>
    <mergeCell ref="H4:J4"/>
    <mergeCell ref="K4:M4"/>
    <mergeCell ref="A6:A25"/>
    <mergeCell ref="F6:F8"/>
    <mergeCell ref="F9:F11"/>
    <mergeCell ref="F12:F14"/>
    <mergeCell ref="B15:F15"/>
    <mergeCell ref="H15:M15"/>
    <mergeCell ref="A1:B1"/>
    <mergeCell ref="E1:F1"/>
    <mergeCell ref="A3:A5"/>
    <mergeCell ref="B3:B5"/>
    <mergeCell ref="C3:C5"/>
    <mergeCell ref="D3:D5"/>
    <mergeCell ref="E3:E5"/>
    <mergeCell ref="F3:F5"/>
  </mergeCells>
  <phoneticPr fontId="3"/>
  <conditionalFormatting sqref="G15 G72">
    <cfRule type="cellIs" dxfId="14" priority="2" operator="greaterThan">
      <formula>93.7</formula>
    </cfRule>
    <cfRule type="cellIs" dxfId="13" priority="3" operator="greaterThan">
      <formula>93.7</formula>
    </cfRule>
  </conditionalFormatting>
  <conditionalFormatting sqref="G25 G35 G42 G52 G62 G79">
    <cfRule type="cellIs" dxfId="12" priority="1" operator="greaterThan">
      <formula>93.7</formula>
    </cfRule>
  </conditionalFormatting>
  <pageMargins left="0.7" right="0.7" top="0.75" bottom="0.75" header="0.3" footer="0.3"/>
  <pageSetup paperSize="8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③電気工事</vt:lpstr>
      <vt:lpstr>Aホール電灯</vt:lpstr>
      <vt:lpstr>Aホール動力</vt:lpstr>
      <vt:lpstr>Bホール電灯</vt:lpstr>
      <vt:lpstr>Bホール動力</vt:lpstr>
      <vt:lpstr>Cホール電灯</vt:lpstr>
      <vt:lpstr>Cホール動力</vt:lpstr>
      <vt:lpstr>Dホール電灯</vt:lpstr>
      <vt:lpstr>Dホール動力</vt:lpstr>
      <vt:lpstr>Eホール電灯</vt:lpstr>
      <vt:lpstr>Eホール動力</vt:lpstr>
      <vt:lpstr>Fホール電灯</vt:lpstr>
      <vt:lpstr>Fホール動力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cp:lastPrinted>2023-04-12T06:00:27Z</cp:lastPrinted>
  <dcterms:created xsi:type="dcterms:W3CDTF">2023-04-01T08:19:38Z</dcterms:created>
  <dcterms:modified xsi:type="dcterms:W3CDTF">2023-04-12T06:01:59Z</dcterms:modified>
</cp:coreProperties>
</file>